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17490" windowHeight="8250" tabRatio="908"/>
  </bookViews>
  <sheets>
    <sheet name="University Students" sheetId="6" r:id="rId1"/>
    <sheet name="School Students" sheetId="20" r:id="rId2"/>
  </sheets>
  <calcPr calcId="145621"/>
</workbook>
</file>

<file path=xl/calcChain.xml><?xml version="1.0" encoding="utf-8"?>
<calcChain xmlns="http://schemas.openxmlformats.org/spreadsheetml/2006/main">
  <c r="U24" i="6"/>
  <c r="T24"/>
  <c r="Q24"/>
  <c r="P24"/>
  <c r="N24"/>
  <c r="M24"/>
  <c r="K24"/>
  <c r="J24"/>
  <c r="I24"/>
  <c r="H24"/>
  <c r="G24"/>
  <c r="E24"/>
  <c r="D24"/>
  <c r="C24"/>
  <c r="AB37"/>
  <c r="Z37"/>
  <c r="T37"/>
  <c r="P37"/>
  <c r="N37"/>
  <c r="L37"/>
  <c r="D37"/>
  <c r="C37"/>
  <c r="AE26"/>
  <c r="AA26"/>
  <c r="Y26"/>
  <c r="X26"/>
  <c r="W26"/>
  <c r="O26"/>
  <c r="N26"/>
  <c r="M26"/>
  <c r="L26"/>
  <c r="J26"/>
  <c r="C26"/>
  <c r="AF7"/>
  <c r="AE7"/>
  <c r="AD7"/>
  <c r="AB7"/>
  <c r="Z7"/>
  <c r="X7"/>
  <c r="V7"/>
  <c r="U7"/>
  <c r="Q7"/>
  <c r="P7"/>
  <c r="M7"/>
  <c r="L7"/>
  <c r="K7"/>
  <c r="J7"/>
  <c r="I7"/>
  <c r="H7"/>
  <c r="G7"/>
  <c r="E7"/>
  <c r="D7"/>
  <c r="C7"/>
  <c r="AD33"/>
  <c r="Z33"/>
  <c r="Q33"/>
  <c r="N33"/>
  <c r="M33"/>
  <c r="L33"/>
  <c r="J33"/>
  <c r="G33"/>
  <c r="D33"/>
  <c r="C33"/>
  <c r="AA38"/>
  <c r="Y38"/>
  <c r="U38"/>
  <c r="Q38"/>
  <c r="I38"/>
  <c r="C38"/>
  <c r="T45"/>
  <c r="P45"/>
  <c r="J45"/>
  <c r="G45"/>
  <c r="C45"/>
  <c r="AD22"/>
  <c r="Z22"/>
  <c r="W22"/>
  <c r="T22"/>
  <c r="Q22"/>
  <c r="P22"/>
  <c r="M22"/>
  <c r="L22"/>
  <c r="K22"/>
  <c r="J22"/>
  <c r="H22"/>
  <c r="G22"/>
  <c r="E22"/>
  <c r="D22"/>
  <c r="C22"/>
  <c r="AE6"/>
  <c r="AD6"/>
  <c r="AC6"/>
  <c r="AB6"/>
  <c r="AA6"/>
  <c r="Z6"/>
  <c r="Y6"/>
  <c r="X6"/>
  <c r="W6"/>
  <c r="V6"/>
  <c r="U6"/>
  <c r="S6"/>
  <c r="Q6"/>
  <c r="P6"/>
  <c r="O6"/>
  <c r="N6"/>
  <c r="M6"/>
  <c r="L6"/>
  <c r="K6"/>
  <c r="J6"/>
  <c r="I6"/>
  <c r="H6"/>
  <c r="F6"/>
  <c r="D6"/>
  <c r="C6"/>
  <c r="AC19"/>
  <c r="X19"/>
  <c r="W19"/>
  <c r="U19"/>
  <c r="T19"/>
  <c r="Q19"/>
  <c r="P19"/>
  <c r="M19"/>
  <c r="L19"/>
  <c r="K19"/>
  <c r="J19"/>
  <c r="I19"/>
  <c r="H19"/>
  <c r="G19"/>
  <c r="D19"/>
  <c r="X41"/>
  <c r="W41"/>
  <c r="U41"/>
  <c r="N41"/>
  <c r="H41"/>
  <c r="AE25"/>
  <c r="AD25"/>
  <c r="AA25"/>
  <c r="Z25"/>
  <c r="Y25"/>
  <c r="W25"/>
  <c r="Q25"/>
  <c r="N25"/>
  <c r="M25"/>
  <c r="H25"/>
  <c r="G25"/>
  <c r="D25"/>
  <c r="AF12"/>
  <c r="AE12"/>
  <c r="AB12"/>
  <c r="AA12"/>
  <c r="Y12"/>
  <c r="U12"/>
  <c r="S12"/>
  <c r="P12"/>
  <c r="K12"/>
  <c r="J12"/>
  <c r="H12"/>
  <c r="G12"/>
  <c r="E12"/>
  <c r="C12"/>
  <c r="AD21"/>
  <c r="AB21"/>
  <c r="Z21"/>
  <c r="W21"/>
  <c r="T21"/>
  <c r="P21"/>
  <c r="K21"/>
  <c r="J21"/>
  <c r="I21"/>
  <c r="H21"/>
  <c r="G21"/>
  <c r="E21"/>
  <c r="D21"/>
  <c r="C21"/>
  <c r="AD28"/>
  <c r="AC28"/>
  <c r="AA28"/>
  <c r="W28"/>
  <c r="T28"/>
  <c r="N28"/>
  <c r="J28"/>
  <c r="D28"/>
  <c r="Z34"/>
  <c r="Q34"/>
  <c r="P34"/>
  <c r="M34"/>
  <c r="K34"/>
  <c r="H34"/>
  <c r="G34"/>
  <c r="E34"/>
  <c r="D34"/>
  <c r="W13"/>
  <c r="T13"/>
  <c r="S13"/>
  <c r="R13"/>
  <c r="Q13"/>
  <c r="P13"/>
  <c r="O13"/>
  <c r="M13"/>
  <c r="K13"/>
  <c r="J13"/>
  <c r="I13"/>
  <c r="H13"/>
  <c r="G13"/>
  <c r="D13"/>
  <c r="C13"/>
  <c r="AE10"/>
  <c r="AB10"/>
  <c r="AA10"/>
  <c r="X10"/>
  <c r="U10"/>
  <c r="T10"/>
  <c r="S10"/>
  <c r="P10"/>
  <c r="O10"/>
  <c r="N10"/>
  <c r="K10"/>
  <c r="J10"/>
  <c r="I10"/>
  <c r="H10"/>
  <c r="G10"/>
  <c r="F10"/>
  <c r="D10"/>
  <c r="C10"/>
  <c r="AC15"/>
  <c r="Y15"/>
  <c r="X15"/>
  <c r="W15"/>
  <c r="U15"/>
  <c r="T15"/>
  <c r="Q15"/>
  <c r="P15"/>
  <c r="O15"/>
  <c r="N15"/>
  <c r="M15"/>
  <c r="L15"/>
  <c r="I15"/>
  <c r="H15"/>
  <c r="G15"/>
  <c r="D15"/>
  <c r="Z17"/>
  <c r="W17"/>
  <c r="T17"/>
  <c r="P17"/>
  <c r="M17"/>
  <c r="L17"/>
  <c r="K17"/>
  <c r="J17"/>
  <c r="I17"/>
  <c r="H17"/>
  <c r="G17"/>
  <c r="F17"/>
  <c r="E17"/>
  <c r="D17"/>
  <c r="C17"/>
  <c r="AE30"/>
  <c r="AD30"/>
  <c r="X30"/>
  <c r="W30"/>
  <c r="P30"/>
  <c r="L30"/>
  <c r="J30"/>
  <c r="G30"/>
  <c r="D30"/>
  <c r="AF31"/>
  <c r="Y31"/>
  <c r="I31"/>
  <c r="AE29"/>
  <c r="AD29"/>
  <c r="Z29"/>
  <c r="T29"/>
  <c r="Q29"/>
  <c r="P29"/>
  <c r="M29"/>
  <c r="J29"/>
  <c r="I29"/>
  <c r="C29"/>
  <c r="P48"/>
  <c r="J48"/>
  <c r="C48"/>
  <c r="N50"/>
  <c r="AD20"/>
  <c r="AB20"/>
  <c r="Z20"/>
  <c r="Y20"/>
  <c r="W20"/>
  <c r="T20"/>
  <c r="S20"/>
  <c r="Q20"/>
  <c r="P20"/>
  <c r="M20"/>
  <c r="L20"/>
  <c r="K20"/>
  <c r="H20"/>
  <c r="D20"/>
  <c r="AA35"/>
  <c r="T35"/>
  <c r="P35"/>
  <c r="O35"/>
  <c r="N35"/>
  <c r="H35"/>
  <c r="G35"/>
  <c r="D35"/>
  <c r="P46"/>
  <c r="N46"/>
  <c r="J46"/>
  <c r="C46"/>
  <c r="T47"/>
  <c r="P47"/>
  <c r="J47"/>
  <c r="U42"/>
  <c r="P42"/>
  <c r="L42"/>
  <c r="J42"/>
  <c r="G42"/>
  <c r="D42"/>
  <c r="C42"/>
  <c r="AE9"/>
  <c r="AB9"/>
  <c r="Z9"/>
  <c r="W9"/>
  <c r="V9"/>
  <c r="T9"/>
  <c r="S9"/>
  <c r="Q9"/>
  <c r="P9"/>
  <c r="O9"/>
  <c r="N9"/>
  <c r="M9"/>
  <c r="L9"/>
  <c r="K9"/>
  <c r="J9"/>
  <c r="I9"/>
  <c r="H9"/>
  <c r="G9"/>
  <c r="E9"/>
  <c r="D9"/>
  <c r="C9"/>
  <c r="AE5"/>
  <c r="AD5"/>
  <c r="AB5"/>
  <c r="AA5"/>
  <c r="Y5"/>
  <c r="W5"/>
  <c r="V5"/>
  <c r="U5"/>
  <c r="T5"/>
  <c r="S5"/>
  <c r="R5"/>
  <c r="Q5"/>
  <c r="P5"/>
  <c r="O5"/>
  <c r="N5"/>
  <c r="M5"/>
  <c r="L5"/>
  <c r="K5"/>
  <c r="J5"/>
  <c r="I5"/>
  <c r="H5"/>
  <c r="G5"/>
  <c r="F5"/>
  <c r="D5"/>
  <c r="C5"/>
  <c r="AD16"/>
  <c r="AC16"/>
  <c r="AB16"/>
  <c r="AA16"/>
  <c r="Y16"/>
  <c r="W16"/>
  <c r="T16"/>
  <c r="P16"/>
  <c r="M16"/>
  <c r="L16"/>
  <c r="K16"/>
  <c r="J16"/>
  <c r="H16"/>
  <c r="G16"/>
  <c r="D16"/>
  <c r="C16"/>
  <c r="AE39"/>
  <c r="W39"/>
  <c r="Q39"/>
  <c r="O39"/>
  <c r="M39"/>
  <c r="J39"/>
  <c r="C39"/>
  <c r="AE8"/>
  <c r="AC8"/>
  <c r="AB8"/>
  <c r="AA8"/>
  <c r="Y8"/>
  <c r="X8"/>
  <c r="W8"/>
  <c r="V8"/>
  <c r="U8"/>
  <c r="T8"/>
  <c r="S8"/>
  <c r="O8"/>
  <c r="N8"/>
  <c r="M8"/>
  <c r="L8"/>
  <c r="K8"/>
  <c r="J8"/>
  <c r="I8"/>
  <c r="H8"/>
  <c r="D8"/>
  <c r="C8"/>
  <c r="Q44"/>
  <c r="P44"/>
  <c r="G44"/>
  <c r="D44"/>
  <c r="C44"/>
  <c r="Y18"/>
  <c r="W18"/>
  <c r="T18"/>
  <c r="Q18"/>
  <c r="P18"/>
  <c r="O18"/>
  <c r="N18"/>
  <c r="M18"/>
  <c r="L18"/>
  <c r="K18"/>
  <c r="J18"/>
  <c r="I18"/>
  <c r="H18"/>
  <c r="G18"/>
  <c r="E18"/>
  <c r="D18"/>
  <c r="C18"/>
  <c r="S40"/>
  <c r="Q40"/>
  <c r="P40"/>
  <c r="J40"/>
  <c r="H40"/>
  <c r="D40"/>
  <c r="C40"/>
  <c r="AE36"/>
  <c r="AC36"/>
  <c r="AB36"/>
  <c r="Z36"/>
  <c r="M36"/>
  <c r="AD14"/>
  <c r="Z14"/>
  <c r="T14"/>
  <c r="R14"/>
  <c r="P14"/>
  <c r="N14"/>
  <c r="M14"/>
  <c r="L14"/>
  <c r="K14"/>
  <c r="J14"/>
  <c r="H14"/>
  <c r="G14"/>
  <c r="E14"/>
  <c r="D14"/>
  <c r="C14"/>
  <c r="AD23"/>
  <c r="Z23"/>
  <c r="W23"/>
  <c r="T23"/>
  <c r="Q23"/>
  <c r="P23"/>
  <c r="O23"/>
  <c r="M23"/>
  <c r="L23"/>
  <c r="K23"/>
  <c r="J23"/>
  <c r="H23"/>
  <c r="G23"/>
  <c r="D23"/>
  <c r="C23"/>
  <c r="Q49"/>
  <c r="J49"/>
  <c r="Y27"/>
  <c r="W27"/>
  <c r="T27"/>
  <c r="Q27"/>
  <c r="P27"/>
  <c r="O27"/>
  <c r="N27"/>
  <c r="M27"/>
  <c r="L27"/>
  <c r="I27"/>
  <c r="H27"/>
  <c r="D27"/>
  <c r="C27"/>
  <c r="W32"/>
  <c r="Q32"/>
  <c r="P32"/>
  <c r="O32"/>
  <c r="M32"/>
  <c r="L32"/>
  <c r="J32"/>
  <c r="H32"/>
  <c r="E32"/>
  <c r="D32"/>
  <c r="W43"/>
  <c r="U43"/>
  <c r="M43"/>
  <c r="L43"/>
  <c r="AD11"/>
  <c r="AC11"/>
  <c r="Z11"/>
  <c r="Y11"/>
  <c r="X11"/>
  <c r="W11"/>
  <c r="T11"/>
  <c r="Q11"/>
  <c r="P11"/>
  <c r="O11"/>
  <c r="M11"/>
  <c r="L11"/>
  <c r="K11"/>
  <c r="J11"/>
  <c r="I11"/>
  <c r="H11"/>
  <c r="G11"/>
  <c r="F11"/>
  <c r="D11"/>
  <c r="O14" i="20" l="1"/>
  <c r="O5"/>
  <c r="N5"/>
  <c r="M5"/>
  <c r="K5"/>
  <c r="J5"/>
  <c r="I5"/>
  <c r="H5"/>
  <c r="D5"/>
  <c r="AG5" s="1"/>
  <c r="M7"/>
  <c r="L7"/>
  <c r="J7"/>
  <c r="D7"/>
  <c r="AH7" s="1"/>
  <c r="I11"/>
  <c r="C11"/>
  <c r="I13"/>
  <c r="D13"/>
  <c r="AH13" s="1"/>
  <c r="I18"/>
  <c r="N15"/>
  <c r="O9"/>
  <c r="N9"/>
  <c r="C9"/>
  <c r="I12"/>
  <c r="D12"/>
  <c r="C16"/>
  <c r="I17"/>
  <c r="D10"/>
  <c r="C10"/>
  <c r="O8"/>
  <c r="O3" s="1"/>
  <c r="K8"/>
  <c r="D8"/>
  <c r="N6"/>
  <c r="M6"/>
  <c r="M20" s="1"/>
  <c r="M21" s="1"/>
  <c r="J6"/>
  <c r="I6"/>
  <c r="G6"/>
  <c r="D6"/>
  <c r="J20"/>
  <c r="J21" s="1"/>
  <c r="AG11"/>
  <c r="AH18"/>
  <c r="AH15"/>
  <c r="AH9"/>
  <c r="AG12"/>
  <c r="AH14"/>
  <c r="AG17"/>
  <c r="AG10"/>
  <c r="AH10"/>
  <c r="Q3"/>
  <c r="P3"/>
  <c r="L3"/>
  <c r="J3"/>
  <c r="I3"/>
  <c r="H3"/>
  <c r="G3"/>
  <c r="F3"/>
  <c r="E3"/>
  <c r="D3"/>
  <c r="C3" l="1"/>
  <c r="AH16"/>
  <c r="M3"/>
  <c r="AH8"/>
  <c r="N3"/>
  <c r="AG6"/>
  <c r="K3"/>
  <c r="AH6"/>
  <c r="AH17"/>
  <c r="AG14"/>
  <c r="AH12"/>
  <c r="AG15"/>
  <c r="AG18"/>
  <c r="AH11"/>
  <c r="AG7"/>
  <c r="AH5"/>
  <c r="AG16"/>
  <c r="E20"/>
  <c r="E21" s="1"/>
  <c r="I20"/>
  <c r="I21" s="1"/>
  <c r="Q20"/>
  <c r="Q21" s="1"/>
  <c r="U20"/>
  <c r="U21" s="1"/>
  <c r="Y20"/>
  <c r="Y21" s="1"/>
  <c r="AC20"/>
  <c r="AC21" s="1"/>
  <c r="AG8"/>
  <c r="AG13"/>
  <c r="F20"/>
  <c r="F21" s="1"/>
  <c r="N20"/>
  <c r="N21" s="1"/>
  <c r="R20"/>
  <c r="R21" s="1"/>
  <c r="V20"/>
  <c r="V21" s="1"/>
  <c r="Z20"/>
  <c r="Z21" s="1"/>
  <c r="AD20"/>
  <c r="AD21" s="1"/>
  <c r="AG9"/>
  <c r="C20"/>
  <c r="C21" s="1"/>
  <c r="G20"/>
  <c r="G21" s="1"/>
  <c r="K20"/>
  <c r="K21" s="1"/>
  <c r="O20"/>
  <c r="O21" s="1"/>
  <c r="S20"/>
  <c r="S21" s="1"/>
  <c r="W20"/>
  <c r="W21" s="1"/>
  <c r="AA20"/>
  <c r="AA21" s="1"/>
  <c r="AE20"/>
  <c r="AE21" s="1"/>
  <c r="D20"/>
  <c r="D21" s="1"/>
  <c r="H20"/>
  <c r="H21" s="1"/>
  <c r="L20"/>
  <c r="L21" s="1"/>
  <c r="P20"/>
  <c r="P21" s="1"/>
  <c r="T20"/>
  <c r="T21" s="1"/>
  <c r="X20"/>
  <c r="X21" s="1"/>
  <c r="AB20"/>
  <c r="AB21" s="1"/>
  <c r="AF20"/>
  <c r="AF21" s="1"/>
  <c r="D3" i="6" l="1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  <c r="C3"/>
  <c r="AH39" l="1"/>
  <c r="AH46"/>
  <c r="AH22"/>
  <c r="AH29"/>
  <c r="AH20"/>
  <c r="AH45"/>
  <c r="AH38"/>
  <c r="AH28"/>
  <c r="AH15"/>
  <c r="AH17"/>
  <c r="AH6"/>
  <c r="AH43"/>
  <c r="AH25"/>
  <c r="AH48"/>
  <c r="AH33"/>
  <c r="AH23"/>
  <c r="AH32"/>
  <c r="AH49"/>
  <c r="AH47"/>
  <c r="AH11"/>
  <c r="AH24"/>
  <c r="AG24"/>
  <c r="AH8"/>
  <c r="AH26"/>
  <c r="AH18"/>
  <c r="AH35"/>
  <c r="AH31"/>
  <c r="AH30"/>
  <c r="AH14"/>
  <c r="AH27"/>
  <c r="AH41"/>
  <c r="AH21"/>
  <c r="AH7"/>
  <c r="AH36"/>
  <c r="AH19"/>
  <c r="AH50"/>
  <c r="AH37"/>
  <c r="AH40"/>
  <c r="AH10"/>
  <c r="AH9"/>
  <c r="AH42"/>
  <c r="AH13"/>
  <c r="AH12"/>
  <c r="AH44"/>
  <c r="AH5"/>
  <c r="AH16"/>
  <c r="AH34"/>
  <c r="AG34" l="1"/>
  <c r="AG16"/>
  <c r="AG5"/>
  <c r="AG44"/>
  <c r="AG12"/>
  <c r="AG13"/>
  <c r="AG42"/>
  <c r="AG9"/>
  <c r="AG10"/>
  <c r="AG40"/>
  <c r="AG37"/>
  <c r="AG50"/>
  <c r="AG19"/>
  <c r="AG36"/>
  <c r="AG7"/>
  <c r="AG21"/>
  <c r="AG41"/>
  <c r="AG27"/>
  <c r="AG14"/>
  <c r="AG30"/>
  <c r="AG31"/>
  <c r="AG35"/>
  <c r="AG18"/>
  <c r="AG26"/>
  <c r="AG8"/>
  <c r="AG11"/>
  <c r="AG47"/>
  <c r="AG49"/>
  <c r="AG32"/>
  <c r="AG23"/>
  <c r="AG33"/>
  <c r="AG48"/>
  <c r="AG25"/>
  <c r="AG43"/>
  <c r="AG6"/>
  <c r="AG17"/>
  <c r="AG15"/>
  <c r="AG28"/>
  <c r="AG38"/>
  <c r="AG45"/>
  <c r="AG20"/>
  <c r="AG29"/>
  <c r="AG22"/>
  <c r="AG46"/>
  <c r="AG39"/>
  <c r="D52" l="1"/>
  <c r="D53" s="1"/>
  <c r="E52"/>
  <c r="E53" s="1"/>
  <c r="F52"/>
  <c r="F53" s="1"/>
  <c r="G52"/>
  <c r="G53" s="1"/>
  <c r="H52"/>
  <c r="H53" s="1"/>
  <c r="I52"/>
  <c r="I53" s="1"/>
  <c r="J52"/>
  <c r="J53" s="1"/>
  <c r="K52"/>
  <c r="K53" s="1"/>
  <c r="L52"/>
  <c r="L53" s="1"/>
  <c r="M52"/>
  <c r="M53" s="1"/>
  <c r="N52"/>
  <c r="N53" s="1"/>
  <c r="O52"/>
  <c r="O53" s="1"/>
  <c r="P52"/>
  <c r="P53" s="1"/>
  <c r="Q52"/>
  <c r="Q53" s="1"/>
  <c r="R52"/>
  <c r="R53" s="1"/>
  <c r="S52"/>
  <c r="S53" s="1"/>
  <c r="T52"/>
  <c r="T53" s="1"/>
  <c r="U52"/>
  <c r="U53" s="1"/>
  <c r="V52"/>
  <c r="V53" s="1"/>
  <c r="W52"/>
  <c r="W53" s="1"/>
  <c r="X52"/>
  <c r="X53" s="1"/>
  <c r="Y52"/>
  <c r="Y53" s="1"/>
  <c r="Z52"/>
  <c r="Z53" s="1"/>
  <c r="AA52"/>
  <c r="AA53" s="1"/>
  <c r="AB52"/>
  <c r="AB53" s="1"/>
  <c r="AC52"/>
  <c r="AC53" s="1"/>
  <c r="AD52"/>
  <c r="AD53" s="1"/>
  <c r="AE52"/>
  <c r="AE53" s="1"/>
  <c r="AF52"/>
  <c r="AF53" s="1"/>
  <c r="C52"/>
  <c r="C53" s="1"/>
</calcChain>
</file>

<file path=xl/sharedStrings.xml><?xml version="1.0" encoding="utf-8"?>
<sst xmlns="http://schemas.openxmlformats.org/spreadsheetml/2006/main" count="76" uniqueCount="68">
  <si>
    <t>ФИО</t>
  </si>
  <si>
    <t>№</t>
  </si>
  <si>
    <t>Решило человек</t>
  </si>
  <si>
    <t>Сумма</t>
  </si>
  <si>
    <t>Баллов за задачу</t>
  </si>
  <si>
    <t>Решено</t>
  </si>
  <si>
    <t>Martha Łącka (UJ)</t>
  </si>
  <si>
    <t>Mohammad Golafshan (IUT)</t>
  </si>
  <si>
    <t>Paweł Morkisz (AGH)</t>
  </si>
  <si>
    <t>Атарик Константин (БГУИР)</t>
  </si>
  <si>
    <t>Внуков Руслан (ИАТЭ)</t>
  </si>
  <si>
    <t>Гадоев Некруз (ТНУ)</t>
  </si>
  <si>
    <t>Гурчинский Михаил (СКФУ)</t>
  </si>
  <si>
    <t>Кичак Евгений (МИРЭА)</t>
  </si>
  <si>
    <t>Кучкаров Ильдус (СПбГУ)</t>
  </si>
  <si>
    <t>Сапронов Никита (ЮУрГУ)</t>
  </si>
  <si>
    <t>Karol Kaszuba (UJ)</t>
  </si>
  <si>
    <t>Konrad Walkowicz (AGH)</t>
  </si>
  <si>
    <t>Mikołaj Marciniak (UMK)</t>
  </si>
  <si>
    <t>Кацкель Павел (БГУИР)</t>
  </si>
  <si>
    <t>Маргарян Ашот (РУДН)</t>
  </si>
  <si>
    <t>Морозов Антон (МИРЭА)</t>
  </si>
  <si>
    <t>Оверченко Александр (БГУИР)</t>
  </si>
  <si>
    <t>Петров Игорь (МИЭТ)</t>
  </si>
  <si>
    <t>Рудых Василиса (СВФУ)</t>
  </si>
  <si>
    <t>Тер-Саркисов Богдан (СКФУ)</t>
  </si>
  <si>
    <t>Хотамцов Павел (БРУ)</t>
  </si>
  <si>
    <t>Слабодчиков Роман Владимирович</t>
  </si>
  <si>
    <t>Бахорина Елена Павловна</t>
  </si>
  <si>
    <t>Карчевская Яна Геннадьевна</t>
  </si>
  <si>
    <t>Семериков Клим Владимирович</t>
  </si>
  <si>
    <t>Бритиков Иван Михайлович</t>
  </si>
  <si>
    <t>Астрашаб Владислав Владимирович</t>
  </si>
  <si>
    <t>Короткевич Алексей Михайлович</t>
  </si>
  <si>
    <t>Школьник Мария Дмитриевна</t>
  </si>
  <si>
    <t>Малеева Ангелина Витальевна</t>
  </si>
  <si>
    <t>Малашенко Игорь Сергеевич</t>
  </si>
  <si>
    <t>Станкевич Матвей Анатольевич</t>
  </si>
  <si>
    <t>Чибисов Иван Васильевич</t>
  </si>
  <si>
    <t>Дашкевич Никита Викторович</t>
  </si>
  <si>
    <t>Адиянов Роман Сергеевич</t>
  </si>
  <si>
    <t>Tomasz Bochacik (AGH)</t>
  </si>
  <si>
    <t>Баев Будимир (СПбГУ)</t>
  </si>
  <si>
    <t>Китаев Станислав (МИРЭА)</t>
  </si>
  <si>
    <t>Конюхов Константин (БРУ)</t>
  </si>
  <si>
    <t>Лебедева Дарья (РЭУ)</t>
  </si>
  <si>
    <t>Леонтьева Алена (ИАТЭ)</t>
  </si>
  <si>
    <t>Полещук Максим (МГУ)</t>
  </si>
  <si>
    <t>Соболев Сергей (РЭУ)</t>
  </si>
  <si>
    <t>Татарникова Елизавета (МГТУ)</t>
  </si>
  <si>
    <t>Широбоков Михаил (СПбГУ)</t>
  </si>
  <si>
    <t>Alexandr Jankov (OU)</t>
  </si>
  <si>
    <t>Łukasz Kaczmarczyk (AGH)</t>
  </si>
  <si>
    <t>Бобиев Собирджон (ТНУ)</t>
  </si>
  <si>
    <t>Боровков Данила (СПбГУ)</t>
  </si>
  <si>
    <t>Избеков Эрчимэн (СВФУ)</t>
  </si>
  <si>
    <t>Лимонтов Александр (БГУИР)</t>
  </si>
  <si>
    <t>Стасенко Роман (МГУ)</t>
  </si>
  <si>
    <t>Терентьев Иван (МИЭТ)</t>
  </si>
  <si>
    <t>Хайруллин Равиль (ЮУрГУ)</t>
  </si>
  <si>
    <t>Wojciech Wawrów (UAM)</t>
  </si>
  <si>
    <t>Эгамберганов Хакимбой (НУУз)</t>
  </si>
  <si>
    <t>Белов Антон (ЮУрГУ)</t>
  </si>
  <si>
    <t>Łukasz Kalinowski (UAM)</t>
  </si>
  <si>
    <t>Курбонбоев Бекзод (НУУз)</t>
  </si>
  <si>
    <t>Ewelina Betlejewska-Szulc (UMK)</t>
  </si>
  <si>
    <t>Результаты VIII Открытой олимпиады Белорусско-Российского университета по математике 24.02.2017</t>
  </si>
  <si>
    <t>Результаты соревнования школьников в рамках VIII Открытой олимпиады Белорусско-Российского университета по математике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</si>
</sst>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ont="1" applyFill="1" applyBorder="1"/>
    <xf numFmtId="0" fontId="0" fillId="0" borderId="1" xfId="0" applyFill="1" applyBorder="1" applyAlignment="1">
      <alignment vertic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54"/>
  <sheetViews>
    <sheetView tabSelected="1" zoomScaleNormal="100" workbookViewId="0">
      <pane xSplit="2" ySplit="4" topLeftCell="C5" activePane="bottomRight" state="frozen"/>
      <selection activeCell="H31" sqref="H31"/>
      <selection pane="topRight" activeCell="H31" sqref="H31"/>
      <selection pane="bottomLeft" activeCell="H31" sqref="H31"/>
      <selection pane="bottomRight" activeCell="B56" sqref="B56"/>
    </sheetView>
  </sheetViews>
  <sheetFormatPr defaultRowHeight="15"/>
  <cols>
    <col min="1" max="1" width="3.42578125" style="1" customWidth="1"/>
    <col min="2" max="2" width="34.5703125" style="1" customWidth="1"/>
    <col min="3" max="32" width="3.7109375" style="1" customWidth="1"/>
    <col min="33" max="33" width="8" style="1" customWidth="1"/>
    <col min="34" max="43" width="9.140625" style="1"/>
  </cols>
  <sheetData>
    <row r="1" spans="1:34">
      <c r="A1" s="1" t="s">
        <v>66</v>
      </c>
    </row>
    <row r="3" spans="1:34" s="3" customFormat="1">
      <c r="A3" s="4"/>
      <c r="B3" s="5" t="s">
        <v>2</v>
      </c>
      <c r="C3" s="4">
        <f t="shared" ref="C3:AF3" si="0">COUNT(C5:C51)</f>
        <v>29</v>
      </c>
      <c r="D3" s="4">
        <f t="shared" si="0"/>
        <v>31</v>
      </c>
      <c r="E3" s="4">
        <f t="shared" si="0"/>
        <v>11</v>
      </c>
      <c r="F3" s="4">
        <f t="shared" si="0"/>
        <v>5</v>
      </c>
      <c r="G3" s="4">
        <f t="shared" si="0"/>
        <v>25</v>
      </c>
      <c r="H3" s="4">
        <f t="shared" si="0"/>
        <v>27</v>
      </c>
      <c r="I3" s="4">
        <f t="shared" si="0"/>
        <v>18</v>
      </c>
      <c r="J3" s="4">
        <f t="shared" si="0"/>
        <v>32</v>
      </c>
      <c r="K3" s="4">
        <f t="shared" si="0"/>
        <v>20</v>
      </c>
      <c r="L3" s="4">
        <f t="shared" si="0"/>
        <v>23</v>
      </c>
      <c r="M3" s="4">
        <f t="shared" si="0"/>
        <v>27</v>
      </c>
      <c r="N3" s="4">
        <f t="shared" si="0"/>
        <v>19</v>
      </c>
      <c r="O3" s="4">
        <f t="shared" si="0"/>
        <v>15</v>
      </c>
      <c r="P3" s="4">
        <f t="shared" si="0"/>
        <v>33</v>
      </c>
      <c r="Q3" s="4">
        <f t="shared" si="0"/>
        <v>24</v>
      </c>
      <c r="R3" s="4">
        <f t="shared" si="0"/>
        <v>3</v>
      </c>
      <c r="S3" s="4">
        <f t="shared" si="0"/>
        <v>9</v>
      </c>
      <c r="T3" s="4">
        <f t="shared" si="0"/>
        <v>24</v>
      </c>
      <c r="U3" s="4">
        <f t="shared" si="0"/>
        <v>13</v>
      </c>
      <c r="V3" s="4">
        <f t="shared" si="0"/>
        <v>5</v>
      </c>
      <c r="W3" s="4">
        <f t="shared" si="0"/>
        <v>24</v>
      </c>
      <c r="X3" s="4">
        <f t="shared" si="0"/>
        <v>10</v>
      </c>
      <c r="Y3" s="4">
        <f t="shared" si="0"/>
        <v>14</v>
      </c>
      <c r="Z3" s="4">
        <f t="shared" si="0"/>
        <v>16</v>
      </c>
      <c r="AA3" s="4">
        <f t="shared" si="0"/>
        <v>11</v>
      </c>
      <c r="AB3" s="4">
        <f t="shared" si="0"/>
        <v>12</v>
      </c>
      <c r="AC3" s="4">
        <f t="shared" si="0"/>
        <v>8</v>
      </c>
      <c r="AD3" s="4">
        <f t="shared" si="0"/>
        <v>15</v>
      </c>
      <c r="AE3" s="4">
        <f t="shared" si="0"/>
        <v>13</v>
      </c>
      <c r="AF3" s="4">
        <f t="shared" si="0"/>
        <v>3</v>
      </c>
      <c r="AG3" s="4"/>
      <c r="AH3" s="4"/>
    </row>
    <row r="4" spans="1:34" s="3" customFormat="1">
      <c r="A4" s="4" t="s">
        <v>1</v>
      </c>
      <c r="B4" s="6" t="s">
        <v>0</v>
      </c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  <c r="J4" s="4">
        <v>8</v>
      </c>
      <c r="K4" s="4">
        <v>9</v>
      </c>
      <c r="L4" s="4">
        <v>10</v>
      </c>
      <c r="M4" s="4">
        <v>11</v>
      </c>
      <c r="N4" s="4">
        <v>12</v>
      </c>
      <c r="O4" s="4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 t="s">
        <v>5</v>
      </c>
      <c r="AH4" s="7" t="s">
        <v>3</v>
      </c>
    </row>
    <row r="5" spans="1:34" s="3" customFormat="1">
      <c r="A5" s="4">
        <v>1</v>
      </c>
      <c r="B5" s="4" t="s">
        <v>42</v>
      </c>
      <c r="C5" s="4">
        <f t="shared" ref="C5:C10" si="1">46/29</f>
        <v>1.5862068965517242</v>
      </c>
      <c r="D5" s="4">
        <f t="shared" ref="D5:D11" si="2">46/31</f>
        <v>1.4838709677419355</v>
      </c>
      <c r="E5" s="4"/>
      <c r="F5" s="4">
        <f>46/5</f>
        <v>9.1999999999999993</v>
      </c>
      <c r="G5" s="4">
        <f>46/25</f>
        <v>1.84</v>
      </c>
      <c r="H5" s="4">
        <f t="shared" ref="H5:H25" si="3">46/27</f>
        <v>1.7037037037037037</v>
      </c>
      <c r="I5" s="4">
        <f t="shared" ref="I5:I11" si="4">46/18</f>
        <v>2.5555555555555554</v>
      </c>
      <c r="J5" s="4">
        <f t="shared" ref="J5:J14" si="5">46/32</f>
        <v>1.4375</v>
      </c>
      <c r="K5" s="4">
        <f t="shared" ref="K5:K14" si="6">46/20</f>
        <v>2.2999999999999998</v>
      </c>
      <c r="L5" s="4">
        <f>46/23</f>
        <v>2</v>
      </c>
      <c r="M5" s="4">
        <f>46/27</f>
        <v>1.7037037037037037</v>
      </c>
      <c r="N5" s="4">
        <f>46/19</f>
        <v>2.4210526315789473</v>
      </c>
      <c r="O5" s="4">
        <f>46/15</f>
        <v>3.0666666666666669</v>
      </c>
      <c r="P5" s="4">
        <f>46/33</f>
        <v>1.393939393939394</v>
      </c>
      <c r="Q5" s="4">
        <f>46/24</f>
        <v>1.9166666666666667</v>
      </c>
      <c r="R5" s="4">
        <f>46/3</f>
        <v>15.333333333333334</v>
      </c>
      <c r="S5" s="4">
        <f>46/9</f>
        <v>5.1111111111111107</v>
      </c>
      <c r="T5" s="4">
        <f>46/24</f>
        <v>1.9166666666666667</v>
      </c>
      <c r="U5" s="4">
        <f>46/13</f>
        <v>3.5384615384615383</v>
      </c>
      <c r="V5" s="4">
        <f>46/5</f>
        <v>9.1999999999999993</v>
      </c>
      <c r="W5" s="4">
        <f>46/24</f>
        <v>1.9166666666666667</v>
      </c>
      <c r="X5" s="4"/>
      <c r="Y5" s="4">
        <f>46/14</f>
        <v>3.2857142857142856</v>
      </c>
      <c r="Z5" s="4"/>
      <c r="AA5" s="4">
        <f>46/11</f>
        <v>4.1818181818181817</v>
      </c>
      <c r="AB5" s="4">
        <f t="shared" ref="AB5:AB10" si="7">46/12</f>
        <v>3.8333333333333335</v>
      </c>
      <c r="AC5" s="4"/>
      <c r="AD5" s="4">
        <f>46/15</f>
        <v>3.0666666666666669</v>
      </c>
      <c r="AE5" s="4">
        <f t="shared" ref="AE5:AE10" si="8">46/13</f>
        <v>3.5384615384615383</v>
      </c>
      <c r="AF5" s="4"/>
      <c r="AG5" s="4">
        <f t="shared" ref="AG5:AG50" si="9">COUNT(C5:AF5)</f>
        <v>25</v>
      </c>
      <c r="AH5" s="8">
        <f t="shared" ref="AH5:AH50" si="10">SUM(C5:AF5)</f>
        <v>89.531099508341626</v>
      </c>
    </row>
    <row r="6" spans="1:34" s="3" customFormat="1">
      <c r="A6" s="4">
        <v>2</v>
      </c>
      <c r="B6" s="9" t="s">
        <v>60</v>
      </c>
      <c r="C6" s="4">
        <f t="shared" si="1"/>
        <v>1.5862068965517242</v>
      </c>
      <c r="D6" s="4">
        <f t="shared" si="2"/>
        <v>1.4838709677419355</v>
      </c>
      <c r="E6" s="4"/>
      <c r="F6" s="4">
        <f>46/5</f>
        <v>9.1999999999999993</v>
      </c>
      <c r="G6" s="4"/>
      <c r="H6" s="4">
        <f t="shared" si="3"/>
        <v>1.7037037037037037</v>
      </c>
      <c r="I6" s="4">
        <f t="shared" si="4"/>
        <v>2.5555555555555554</v>
      </c>
      <c r="J6" s="4">
        <f t="shared" si="5"/>
        <v>1.4375</v>
      </c>
      <c r="K6" s="4">
        <f t="shared" si="6"/>
        <v>2.2999999999999998</v>
      </c>
      <c r="L6" s="4">
        <f>46/23</f>
        <v>2</v>
      </c>
      <c r="M6" s="4">
        <f>46/27</f>
        <v>1.7037037037037037</v>
      </c>
      <c r="N6" s="4">
        <f>46/19</f>
        <v>2.4210526315789473</v>
      </c>
      <c r="O6" s="4">
        <f>46/15</f>
        <v>3.0666666666666669</v>
      </c>
      <c r="P6" s="4">
        <f>46/33</f>
        <v>1.393939393939394</v>
      </c>
      <c r="Q6" s="4">
        <f>46/24</f>
        <v>1.9166666666666667</v>
      </c>
      <c r="R6" s="4"/>
      <c r="S6" s="4">
        <f>46/9</f>
        <v>5.1111111111111107</v>
      </c>
      <c r="T6" s="4"/>
      <c r="U6" s="4">
        <f>46/13</f>
        <v>3.5384615384615383</v>
      </c>
      <c r="V6" s="4">
        <f>46/5</f>
        <v>9.1999999999999993</v>
      </c>
      <c r="W6" s="4">
        <f>46/24</f>
        <v>1.9166666666666667</v>
      </c>
      <c r="X6" s="4">
        <f>46/10</f>
        <v>4.5999999999999996</v>
      </c>
      <c r="Y6" s="4">
        <f>46/14</f>
        <v>3.2857142857142856</v>
      </c>
      <c r="Z6" s="4">
        <f>46/16</f>
        <v>2.875</v>
      </c>
      <c r="AA6" s="4">
        <f>46/11</f>
        <v>4.1818181818181817</v>
      </c>
      <c r="AB6" s="4">
        <f t="shared" si="7"/>
        <v>3.8333333333333335</v>
      </c>
      <c r="AC6" s="4">
        <f>46/8</f>
        <v>5.75</v>
      </c>
      <c r="AD6" s="4">
        <f>46/15</f>
        <v>3.0666666666666669</v>
      </c>
      <c r="AE6" s="4">
        <f t="shared" si="8"/>
        <v>3.5384615384615383</v>
      </c>
      <c r="AF6" s="4"/>
      <c r="AG6" s="4">
        <f t="shared" si="9"/>
        <v>25</v>
      </c>
      <c r="AH6" s="8">
        <f t="shared" si="10"/>
        <v>83.666099508341603</v>
      </c>
    </row>
    <row r="7" spans="1:34" s="3" customFormat="1">
      <c r="A7" s="4">
        <v>3</v>
      </c>
      <c r="B7" s="9" t="s">
        <v>13</v>
      </c>
      <c r="C7" s="4">
        <f t="shared" si="1"/>
        <v>1.5862068965517242</v>
      </c>
      <c r="D7" s="4">
        <f t="shared" si="2"/>
        <v>1.4838709677419355</v>
      </c>
      <c r="E7" s="4">
        <f>46/11</f>
        <v>4.1818181818181817</v>
      </c>
      <c r="F7" s="4"/>
      <c r="G7" s="4">
        <f>46/25</f>
        <v>1.84</v>
      </c>
      <c r="H7" s="4">
        <f t="shared" si="3"/>
        <v>1.7037037037037037</v>
      </c>
      <c r="I7" s="4">
        <f t="shared" si="4"/>
        <v>2.5555555555555554</v>
      </c>
      <c r="J7" s="4">
        <f t="shared" si="5"/>
        <v>1.4375</v>
      </c>
      <c r="K7" s="4">
        <f t="shared" si="6"/>
        <v>2.2999999999999998</v>
      </c>
      <c r="L7" s="4">
        <f>46/23</f>
        <v>2</v>
      </c>
      <c r="M7" s="4">
        <f>46/27</f>
        <v>1.7037037037037037</v>
      </c>
      <c r="N7" s="4"/>
      <c r="O7" s="4"/>
      <c r="P7" s="4">
        <f>46/33</f>
        <v>1.393939393939394</v>
      </c>
      <c r="Q7" s="4">
        <f>46/24</f>
        <v>1.9166666666666667</v>
      </c>
      <c r="R7" s="4"/>
      <c r="S7" s="4"/>
      <c r="T7" s="4"/>
      <c r="U7" s="4">
        <f>46/13</f>
        <v>3.5384615384615383</v>
      </c>
      <c r="V7" s="4">
        <f>46/5</f>
        <v>9.1999999999999993</v>
      </c>
      <c r="W7" s="4"/>
      <c r="X7" s="4">
        <f>46/10</f>
        <v>4.5999999999999996</v>
      </c>
      <c r="Y7" s="4"/>
      <c r="Z7" s="4">
        <f>46/16</f>
        <v>2.875</v>
      </c>
      <c r="AA7" s="4"/>
      <c r="AB7" s="4">
        <f t="shared" si="7"/>
        <v>3.8333333333333335</v>
      </c>
      <c r="AC7" s="4"/>
      <c r="AD7" s="4">
        <f>46/15</f>
        <v>3.0666666666666669</v>
      </c>
      <c r="AE7" s="4">
        <f t="shared" si="8"/>
        <v>3.5384615384615383</v>
      </c>
      <c r="AF7" s="4">
        <f>46/3</f>
        <v>15.333333333333334</v>
      </c>
      <c r="AG7" s="4">
        <f t="shared" si="9"/>
        <v>20</v>
      </c>
      <c r="AH7" s="8">
        <f t="shared" si="10"/>
        <v>70.088221479937275</v>
      </c>
    </row>
    <row r="8" spans="1:34" s="3" customFormat="1">
      <c r="A8" s="4">
        <v>4</v>
      </c>
      <c r="B8" s="4" t="s">
        <v>61</v>
      </c>
      <c r="C8" s="4">
        <f t="shared" si="1"/>
        <v>1.5862068965517242</v>
      </c>
      <c r="D8" s="4">
        <f t="shared" si="2"/>
        <v>1.4838709677419355</v>
      </c>
      <c r="E8" s="4"/>
      <c r="F8" s="4"/>
      <c r="G8" s="4"/>
      <c r="H8" s="4">
        <f t="shared" si="3"/>
        <v>1.7037037037037037</v>
      </c>
      <c r="I8" s="4">
        <f t="shared" si="4"/>
        <v>2.5555555555555554</v>
      </c>
      <c r="J8" s="4">
        <f t="shared" si="5"/>
        <v>1.4375</v>
      </c>
      <c r="K8" s="4">
        <f t="shared" si="6"/>
        <v>2.2999999999999998</v>
      </c>
      <c r="L8" s="4">
        <f>46/23</f>
        <v>2</v>
      </c>
      <c r="M8" s="4">
        <f>46/27</f>
        <v>1.7037037037037037</v>
      </c>
      <c r="N8" s="4">
        <f>46/19</f>
        <v>2.4210526315789473</v>
      </c>
      <c r="O8" s="4">
        <f>46/15</f>
        <v>3.0666666666666669</v>
      </c>
      <c r="P8" s="4"/>
      <c r="Q8" s="4"/>
      <c r="R8" s="4"/>
      <c r="S8" s="4">
        <f>46/9</f>
        <v>5.1111111111111107</v>
      </c>
      <c r="T8" s="4">
        <f>46/24</f>
        <v>1.9166666666666667</v>
      </c>
      <c r="U8" s="4">
        <f>46/13</f>
        <v>3.5384615384615383</v>
      </c>
      <c r="V8" s="4">
        <f>46/5</f>
        <v>9.1999999999999993</v>
      </c>
      <c r="W8" s="4">
        <f>46/24</f>
        <v>1.9166666666666667</v>
      </c>
      <c r="X8" s="4">
        <f>46/10</f>
        <v>4.5999999999999996</v>
      </c>
      <c r="Y8" s="4">
        <f>46/14</f>
        <v>3.2857142857142856</v>
      </c>
      <c r="Z8" s="4"/>
      <c r="AA8" s="4">
        <f>46/11</f>
        <v>4.1818181818181817</v>
      </c>
      <c r="AB8" s="4">
        <f t="shared" si="7"/>
        <v>3.8333333333333335</v>
      </c>
      <c r="AC8" s="4">
        <f>46/8</f>
        <v>5.75</v>
      </c>
      <c r="AD8" s="4"/>
      <c r="AE8" s="4">
        <f t="shared" si="8"/>
        <v>3.5384615384615383</v>
      </c>
      <c r="AF8" s="4"/>
      <c r="AG8" s="4">
        <f t="shared" si="9"/>
        <v>21</v>
      </c>
      <c r="AH8" s="8">
        <f t="shared" si="10"/>
        <v>67.13049344773556</v>
      </c>
    </row>
    <row r="9" spans="1:34" s="3" customFormat="1">
      <c r="A9" s="4">
        <v>5</v>
      </c>
      <c r="B9" s="4" t="s">
        <v>62</v>
      </c>
      <c r="C9" s="4">
        <f t="shared" si="1"/>
        <v>1.5862068965517242</v>
      </c>
      <c r="D9" s="4">
        <f t="shared" si="2"/>
        <v>1.4838709677419355</v>
      </c>
      <c r="E9" s="4">
        <f>46/11</f>
        <v>4.1818181818181817</v>
      </c>
      <c r="F9" s="4"/>
      <c r="G9" s="4">
        <f t="shared" ref="G9:G19" si="11">46/25</f>
        <v>1.84</v>
      </c>
      <c r="H9" s="4">
        <f t="shared" si="3"/>
        <v>1.7037037037037037</v>
      </c>
      <c r="I9" s="4">
        <f t="shared" si="4"/>
        <v>2.5555555555555554</v>
      </c>
      <c r="J9" s="4">
        <f t="shared" si="5"/>
        <v>1.4375</v>
      </c>
      <c r="K9" s="4">
        <f t="shared" si="6"/>
        <v>2.2999999999999998</v>
      </c>
      <c r="L9" s="4">
        <f>46/23</f>
        <v>2</v>
      </c>
      <c r="M9" s="4">
        <f>46/27</f>
        <v>1.7037037037037037</v>
      </c>
      <c r="N9" s="4">
        <f>46/19</f>
        <v>2.4210526315789473</v>
      </c>
      <c r="O9" s="4">
        <f>46/15</f>
        <v>3.0666666666666669</v>
      </c>
      <c r="P9" s="4">
        <f t="shared" ref="P9:P24" si="12">46/33</f>
        <v>1.393939393939394</v>
      </c>
      <c r="Q9" s="4">
        <f>46/24</f>
        <v>1.9166666666666667</v>
      </c>
      <c r="R9" s="4"/>
      <c r="S9" s="4">
        <f>46/9</f>
        <v>5.1111111111111107</v>
      </c>
      <c r="T9" s="4">
        <f>46/24</f>
        <v>1.9166666666666667</v>
      </c>
      <c r="U9" s="4"/>
      <c r="V9" s="4">
        <f>46/5</f>
        <v>9.1999999999999993</v>
      </c>
      <c r="W9" s="4">
        <f>46/24</f>
        <v>1.9166666666666667</v>
      </c>
      <c r="X9" s="4"/>
      <c r="Y9" s="4"/>
      <c r="Z9" s="4">
        <f>46/16</f>
        <v>2.875</v>
      </c>
      <c r="AA9" s="4"/>
      <c r="AB9" s="4">
        <f t="shared" si="7"/>
        <v>3.8333333333333335</v>
      </c>
      <c r="AC9" s="4"/>
      <c r="AD9" s="4"/>
      <c r="AE9" s="4">
        <f t="shared" si="8"/>
        <v>3.5384615384615383</v>
      </c>
      <c r="AF9" s="4"/>
      <c r="AG9" s="4">
        <f t="shared" si="9"/>
        <v>21</v>
      </c>
      <c r="AH9" s="8">
        <f t="shared" si="10"/>
        <v>57.9819236841658</v>
      </c>
    </row>
    <row r="10" spans="1:34" s="3" customFormat="1">
      <c r="A10" s="4">
        <v>6</v>
      </c>
      <c r="B10" s="4" t="s">
        <v>54</v>
      </c>
      <c r="C10" s="4">
        <f t="shared" si="1"/>
        <v>1.5862068965517242</v>
      </c>
      <c r="D10" s="4">
        <f t="shared" si="2"/>
        <v>1.4838709677419355</v>
      </c>
      <c r="E10" s="4"/>
      <c r="F10" s="4">
        <f>46/5</f>
        <v>9.1999999999999993</v>
      </c>
      <c r="G10" s="4">
        <f t="shared" si="11"/>
        <v>1.84</v>
      </c>
      <c r="H10" s="4">
        <f t="shared" si="3"/>
        <v>1.7037037037037037</v>
      </c>
      <c r="I10" s="4">
        <f t="shared" si="4"/>
        <v>2.5555555555555554</v>
      </c>
      <c r="J10" s="4">
        <f t="shared" si="5"/>
        <v>1.4375</v>
      </c>
      <c r="K10" s="4">
        <f t="shared" si="6"/>
        <v>2.2999999999999998</v>
      </c>
      <c r="L10" s="4"/>
      <c r="M10" s="4"/>
      <c r="N10" s="4">
        <f>46/19</f>
        <v>2.4210526315789473</v>
      </c>
      <c r="O10" s="4">
        <f>46/15</f>
        <v>3.0666666666666669</v>
      </c>
      <c r="P10" s="4">
        <f t="shared" si="12"/>
        <v>1.393939393939394</v>
      </c>
      <c r="Q10" s="4"/>
      <c r="R10" s="4"/>
      <c r="S10" s="4">
        <f>46/9</f>
        <v>5.1111111111111107</v>
      </c>
      <c r="T10" s="4">
        <f>46/24</f>
        <v>1.9166666666666667</v>
      </c>
      <c r="U10" s="4">
        <f>46/13</f>
        <v>3.5384615384615383</v>
      </c>
      <c r="V10" s="4"/>
      <c r="W10" s="4"/>
      <c r="X10" s="4">
        <f>46/10</f>
        <v>4.5999999999999996</v>
      </c>
      <c r="Y10" s="4"/>
      <c r="Z10" s="4"/>
      <c r="AA10" s="4">
        <f>46/11</f>
        <v>4.1818181818181817</v>
      </c>
      <c r="AB10" s="4">
        <f t="shared" si="7"/>
        <v>3.8333333333333335</v>
      </c>
      <c r="AC10" s="4"/>
      <c r="AD10" s="4"/>
      <c r="AE10" s="4">
        <f t="shared" si="8"/>
        <v>3.5384615384615383</v>
      </c>
      <c r="AF10" s="4"/>
      <c r="AG10" s="4">
        <f t="shared" si="9"/>
        <v>18</v>
      </c>
      <c r="AH10" s="8">
        <f t="shared" si="10"/>
        <v>55.708348185590296</v>
      </c>
    </row>
    <row r="11" spans="1:34" s="3" customFormat="1">
      <c r="A11" s="4">
        <v>7</v>
      </c>
      <c r="B11" s="4" t="s">
        <v>16</v>
      </c>
      <c r="C11" s="4"/>
      <c r="D11" s="4">
        <f t="shared" si="2"/>
        <v>1.4838709677419355</v>
      </c>
      <c r="E11" s="4"/>
      <c r="F11" s="4">
        <f>46/5</f>
        <v>9.1999999999999993</v>
      </c>
      <c r="G11" s="4">
        <f t="shared" si="11"/>
        <v>1.84</v>
      </c>
      <c r="H11" s="4">
        <f t="shared" si="3"/>
        <v>1.7037037037037037</v>
      </c>
      <c r="I11" s="4">
        <f t="shared" si="4"/>
        <v>2.5555555555555554</v>
      </c>
      <c r="J11" s="4">
        <f t="shared" si="5"/>
        <v>1.4375</v>
      </c>
      <c r="K11" s="4">
        <f t="shared" si="6"/>
        <v>2.2999999999999998</v>
      </c>
      <c r="L11" s="4">
        <f>46/23</f>
        <v>2</v>
      </c>
      <c r="M11" s="4">
        <f>46/27</f>
        <v>1.7037037037037037</v>
      </c>
      <c r="N11" s="4"/>
      <c r="O11" s="4">
        <f>46/15</f>
        <v>3.0666666666666669</v>
      </c>
      <c r="P11" s="4">
        <f t="shared" si="12"/>
        <v>1.393939393939394</v>
      </c>
      <c r="Q11" s="4">
        <f>46/24</f>
        <v>1.9166666666666667</v>
      </c>
      <c r="R11" s="4"/>
      <c r="S11" s="4"/>
      <c r="T11" s="4">
        <f>46/24</f>
        <v>1.9166666666666667</v>
      </c>
      <c r="U11" s="4"/>
      <c r="V11" s="4"/>
      <c r="W11" s="4">
        <f>46/24</f>
        <v>1.9166666666666667</v>
      </c>
      <c r="X11" s="4">
        <f>46/10</f>
        <v>4.5999999999999996</v>
      </c>
      <c r="Y11" s="4">
        <f>46/14</f>
        <v>3.2857142857142856</v>
      </c>
      <c r="Z11" s="4">
        <f>46/16</f>
        <v>2.875</v>
      </c>
      <c r="AA11" s="4"/>
      <c r="AB11" s="4"/>
      <c r="AC11" s="4">
        <f>46/8</f>
        <v>5.75</v>
      </c>
      <c r="AD11" s="4">
        <f>46/15</f>
        <v>3.0666666666666669</v>
      </c>
      <c r="AE11" s="4"/>
      <c r="AF11" s="4"/>
      <c r="AG11" s="4">
        <f t="shared" si="9"/>
        <v>19</v>
      </c>
      <c r="AH11" s="8">
        <f t="shared" si="10"/>
        <v>54.012320943691911</v>
      </c>
    </row>
    <row r="12" spans="1:34" s="3" customFormat="1">
      <c r="A12" s="4">
        <v>8</v>
      </c>
      <c r="B12" s="4" t="s">
        <v>59</v>
      </c>
      <c r="C12" s="4">
        <f>46/29</f>
        <v>1.5862068965517242</v>
      </c>
      <c r="D12" s="4"/>
      <c r="E12" s="4">
        <f>46/11</f>
        <v>4.1818181818181817</v>
      </c>
      <c r="F12" s="4"/>
      <c r="G12" s="4">
        <f t="shared" si="11"/>
        <v>1.84</v>
      </c>
      <c r="H12" s="4">
        <f t="shared" si="3"/>
        <v>1.7037037037037037</v>
      </c>
      <c r="I12" s="4"/>
      <c r="J12" s="4">
        <f t="shared" si="5"/>
        <v>1.4375</v>
      </c>
      <c r="K12" s="4">
        <f t="shared" si="6"/>
        <v>2.2999999999999998</v>
      </c>
      <c r="L12" s="4"/>
      <c r="M12" s="4"/>
      <c r="N12" s="4"/>
      <c r="O12" s="4"/>
      <c r="P12" s="4">
        <f t="shared" si="12"/>
        <v>1.393939393939394</v>
      </c>
      <c r="Q12" s="4"/>
      <c r="R12" s="4"/>
      <c r="S12" s="4">
        <f>46/9</f>
        <v>5.1111111111111107</v>
      </c>
      <c r="T12" s="4"/>
      <c r="U12" s="4">
        <f>46/13</f>
        <v>3.5384615384615383</v>
      </c>
      <c r="V12" s="4"/>
      <c r="W12" s="4"/>
      <c r="X12" s="4"/>
      <c r="Y12" s="4">
        <f>46/14</f>
        <v>3.2857142857142856</v>
      </c>
      <c r="Z12" s="4"/>
      <c r="AA12" s="4">
        <f>46/11</f>
        <v>4.1818181818181817</v>
      </c>
      <c r="AB12" s="4">
        <f>46/12</f>
        <v>3.8333333333333335</v>
      </c>
      <c r="AC12" s="4"/>
      <c r="AD12" s="4"/>
      <c r="AE12" s="4">
        <f>46/13</f>
        <v>3.5384615384615383</v>
      </c>
      <c r="AF12" s="4">
        <f>46/3</f>
        <v>15.333333333333334</v>
      </c>
      <c r="AG12" s="4">
        <f t="shared" si="9"/>
        <v>14</v>
      </c>
      <c r="AH12" s="8">
        <f t="shared" si="10"/>
        <v>53.265401498246327</v>
      </c>
    </row>
    <row r="13" spans="1:34" s="3" customFormat="1">
      <c r="A13" s="4">
        <v>9</v>
      </c>
      <c r="B13" s="4" t="s">
        <v>55</v>
      </c>
      <c r="C13" s="4">
        <f>46/29</f>
        <v>1.5862068965517242</v>
      </c>
      <c r="D13" s="4">
        <f t="shared" ref="D13:D25" si="13">46/31</f>
        <v>1.4838709677419355</v>
      </c>
      <c r="E13" s="4"/>
      <c r="F13" s="4"/>
      <c r="G13" s="4">
        <f t="shared" si="11"/>
        <v>1.84</v>
      </c>
      <c r="H13" s="4">
        <f t="shared" si="3"/>
        <v>1.7037037037037037</v>
      </c>
      <c r="I13" s="4">
        <f>46/18</f>
        <v>2.5555555555555554</v>
      </c>
      <c r="J13" s="4">
        <f t="shared" si="5"/>
        <v>1.4375</v>
      </c>
      <c r="K13" s="4">
        <f t="shared" si="6"/>
        <v>2.2999999999999998</v>
      </c>
      <c r="L13" s="4"/>
      <c r="M13" s="4">
        <f t="shared" ref="M13:M20" si="14">46/27</f>
        <v>1.7037037037037037</v>
      </c>
      <c r="N13" s="4"/>
      <c r="O13" s="4">
        <f>46/15</f>
        <v>3.0666666666666669</v>
      </c>
      <c r="P13" s="4">
        <f t="shared" si="12"/>
        <v>1.393939393939394</v>
      </c>
      <c r="Q13" s="4">
        <f>46/24</f>
        <v>1.9166666666666667</v>
      </c>
      <c r="R13" s="4">
        <f>46/3</f>
        <v>15.333333333333334</v>
      </c>
      <c r="S13" s="4">
        <f>46/9</f>
        <v>5.1111111111111107</v>
      </c>
      <c r="T13" s="4">
        <f t="shared" ref="T13:T24" si="15">46/24</f>
        <v>1.9166666666666667</v>
      </c>
      <c r="U13" s="4"/>
      <c r="V13" s="4"/>
      <c r="W13" s="4">
        <f>46/24</f>
        <v>1.9166666666666667</v>
      </c>
      <c r="X13" s="4"/>
      <c r="Y13" s="4"/>
      <c r="Z13" s="4"/>
      <c r="AA13" s="4"/>
      <c r="AB13" s="4"/>
      <c r="AC13" s="4"/>
      <c r="AD13" s="4"/>
      <c r="AE13" s="4"/>
      <c r="AF13" s="4"/>
      <c r="AG13" s="4">
        <f t="shared" si="9"/>
        <v>15</v>
      </c>
      <c r="AH13" s="8">
        <f t="shared" si="10"/>
        <v>45.265591332307125</v>
      </c>
    </row>
    <row r="14" spans="1:34" s="3" customFormat="1">
      <c r="A14" s="4">
        <v>10</v>
      </c>
      <c r="B14" s="4" t="s">
        <v>22</v>
      </c>
      <c r="C14" s="4">
        <f>46/29</f>
        <v>1.5862068965517242</v>
      </c>
      <c r="D14" s="4">
        <f t="shared" si="13"/>
        <v>1.4838709677419355</v>
      </c>
      <c r="E14" s="4">
        <f>46/11</f>
        <v>4.1818181818181817</v>
      </c>
      <c r="F14" s="4"/>
      <c r="G14" s="4">
        <f t="shared" si="11"/>
        <v>1.84</v>
      </c>
      <c r="H14" s="4">
        <f t="shared" si="3"/>
        <v>1.7037037037037037</v>
      </c>
      <c r="I14" s="4"/>
      <c r="J14" s="4">
        <f t="shared" si="5"/>
        <v>1.4375</v>
      </c>
      <c r="K14" s="4">
        <f t="shared" si="6"/>
        <v>2.2999999999999998</v>
      </c>
      <c r="L14" s="4">
        <f t="shared" ref="L14:L20" si="16">46/23</f>
        <v>2</v>
      </c>
      <c r="M14" s="4">
        <f t="shared" si="14"/>
        <v>1.7037037037037037</v>
      </c>
      <c r="N14" s="4">
        <f>46/19</f>
        <v>2.4210526315789473</v>
      </c>
      <c r="O14" s="4"/>
      <c r="P14" s="4">
        <f t="shared" si="12"/>
        <v>1.393939393939394</v>
      </c>
      <c r="Q14" s="4"/>
      <c r="R14" s="4">
        <f>46/3</f>
        <v>15.333333333333334</v>
      </c>
      <c r="S14" s="4"/>
      <c r="T14" s="4">
        <f t="shared" si="15"/>
        <v>1.9166666666666667</v>
      </c>
      <c r="U14" s="4"/>
      <c r="V14" s="4"/>
      <c r="W14" s="4"/>
      <c r="X14" s="4"/>
      <c r="Y14" s="4"/>
      <c r="Z14" s="4">
        <f>46/16</f>
        <v>2.875</v>
      </c>
      <c r="AA14" s="4"/>
      <c r="AB14" s="4"/>
      <c r="AC14" s="4"/>
      <c r="AD14" s="4">
        <f>46/15</f>
        <v>3.0666666666666669</v>
      </c>
      <c r="AE14" s="4"/>
      <c r="AF14" s="4"/>
      <c r="AG14" s="4">
        <f t="shared" si="9"/>
        <v>15</v>
      </c>
      <c r="AH14" s="8">
        <f t="shared" si="10"/>
        <v>45.243462145704257</v>
      </c>
    </row>
    <row r="15" spans="1:34" s="3" customFormat="1">
      <c r="A15" s="4">
        <v>11</v>
      </c>
      <c r="B15" s="4" t="s">
        <v>53</v>
      </c>
      <c r="C15" s="4"/>
      <c r="D15" s="4">
        <f t="shared" si="13"/>
        <v>1.4838709677419355</v>
      </c>
      <c r="E15" s="4"/>
      <c r="F15" s="4"/>
      <c r="G15" s="4">
        <f t="shared" si="11"/>
        <v>1.84</v>
      </c>
      <c r="H15" s="4">
        <f t="shared" si="3"/>
        <v>1.7037037037037037</v>
      </c>
      <c r="I15" s="4">
        <f>46/18</f>
        <v>2.5555555555555554</v>
      </c>
      <c r="J15" s="4"/>
      <c r="K15" s="4"/>
      <c r="L15" s="4">
        <f t="shared" si="16"/>
        <v>2</v>
      </c>
      <c r="M15" s="4">
        <f t="shared" si="14"/>
        <v>1.7037037037037037</v>
      </c>
      <c r="N15" s="4">
        <f>46/19</f>
        <v>2.4210526315789473</v>
      </c>
      <c r="O15" s="4">
        <f>46/15</f>
        <v>3.0666666666666669</v>
      </c>
      <c r="P15" s="4">
        <f t="shared" si="12"/>
        <v>1.393939393939394</v>
      </c>
      <c r="Q15" s="4">
        <f>46/24</f>
        <v>1.9166666666666667</v>
      </c>
      <c r="R15" s="4"/>
      <c r="S15" s="4"/>
      <c r="T15" s="4">
        <f t="shared" si="15"/>
        <v>1.9166666666666667</v>
      </c>
      <c r="U15" s="4">
        <f>46/13</f>
        <v>3.5384615384615383</v>
      </c>
      <c r="V15" s="4"/>
      <c r="W15" s="4">
        <f t="shared" ref="W15:W23" si="17">46/24</f>
        <v>1.9166666666666667</v>
      </c>
      <c r="X15" s="4">
        <f>46/10</f>
        <v>4.5999999999999996</v>
      </c>
      <c r="Y15" s="4">
        <f>46/14</f>
        <v>3.2857142857142856</v>
      </c>
      <c r="Z15" s="4"/>
      <c r="AA15" s="4"/>
      <c r="AB15" s="4"/>
      <c r="AC15" s="4">
        <f>46/8</f>
        <v>5.75</v>
      </c>
      <c r="AD15" s="4"/>
      <c r="AE15" s="4"/>
      <c r="AF15" s="4"/>
      <c r="AG15" s="4">
        <f t="shared" si="9"/>
        <v>16</v>
      </c>
      <c r="AH15" s="8">
        <f t="shared" si="10"/>
        <v>41.092668447065734</v>
      </c>
    </row>
    <row r="16" spans="1:34" s="3" customFormat="1">
      <c r="A16" s="4">
        <v>12</v>
      </c>
      <c r="B16" s="4" t="s">
        <v>41</v>
      </c>
      <c r="C16" s="4">
        <f>46/29</f>
        <v>1.5862068965517242</v>
      </c>
      <c r="D16" s="4">
        <f t="shared" si="13"/>
        <v>1.4838709677419355</v>
      </c>
      <c r="E16" s="4"/>
      <c r="F16" s="4"/>
      <c r="G16" s="4">
        <f t="shared" si="11"/>
        <v>1.84</v>
      </c>
      <c r="H16" s="4">
        <f t="shared" si="3"/>
        <v>1.7037037037037037</v>
      </c>
      <c r="I16" s="4"/>
      <c r="J16" s="4">
        <f>46/32</f>
        <v>1.4375</v>
      </c>
      <c r="K16" s="4">
        <f t="shared" ref="K16:K24" si="18">46/20</f>
        <v>2.2999999999999998</v>
      </c>
      <c r="L16" s="4">
        <f t="shared" si="16"/>
        <v>2</v>
      </c>
      <c r="M16" s="4">
        <f t="shared" si="14"/>
        <v>1.7037037037037037</v>
      </c>
      <c r="N16" s="4"/>
      <c r="O16" s="4"/>
      <c r="P16" s="4">
        <f t="shared" si="12"/>
        <v>1.393939393939394</v>
      </c>
      <c r="Q16" s="4"/>
      <c r="R16" s="4"/>
      <c r="S16" s="4"/>
      <c r="T16" s="4">
        <f t="shared" si="15"/>
        <v>1.9166666666666667</v>
      </c>
      <c r="U16" s="4"/>
      <c r="V16" s="4"/>
      <c r="W16" s="4">
        <f t="shared" si="17"/>
        <v>1.9166666666666667</v>
      </c>
      <c r="X16" s="4"/>
      <c r="Y16" s="4">
        <f>46/14</f>
        <v>3.2857142857142856</v>
      </c>
      <c r="Z16" s="4"/>
      <c r="AA16" s="4">
        <f>46/11</f>
        <v>4.1818181818181817</v>
      </c>
      <c r="AB16" s="4">
        <f>46/12</f>
        <v>3.8333333333333335</v>
      </c>
      <c r="AC16" s="4">
        <f>46/8</f>
        <v>5.75</v>
      </c>
      <c r="AD16" s="4">
        <f>46/15</f>
        <v>3.0666666666666669</v>
      </c>
      <c r="AE16" s="4"/>
      <c r="AF16" s="4"/>
      <c r="AG16" s="4">
        <f t="shared" si="9"/>
        <v>16</v>
      </c>
      <c r="AH16" s="8">
        <f t="shared" si="10"/>
        <v>39.399790466506268</v>
      </c>
    </row>
    <row r="17" spans="1:34" s="3" customFormat="1">
      <c r="A17" s="4">
        <v>13</v>
      </c>
      <c r="B17" s="4" t="s">
        <v>63</v>
      </c>
      <c r="C17" s="4">
        <f>46/29</f>
        <v>1.5862068965517242</v>
      </c>
      <c r="D17" s="4">
        <f t="shared" si="13"/>
        <v>1.4838709677419355</v>
      </c>
      <c r="E17" s="4">
        <f>46/11</f>
        <v>4.1818181818181817</v>
      </c>
      <c r="F17" s="4">
        <f>46/5</f>
        <v>9.1999999999999993</v>
      </c>
      <c r="G17" s="4">
        <f t="shared" si="11"/>
        <v>1.84</v>
      </c>
      <c r="H17" s="4">
        <f t="shared" si="3"/>
        <v>1.7037037037037037</v>
      </c>
      <c r="I17" s="4">
        <f>46/18</f>
        <v>2.5555555555555554</v>
      </c>
      <c r="J17" s="4">
        <f>46/32</f>
        <v>1.4375</v>
      </c>
      <c r="K17" s="4">
        <f t="shared" si="18"/>
        <v>2.2999999999999998</v>
      </c>
      <c r="L17" s="4">
        <f t="shared" si="16"/>
        <v>2</v>
      </c>
      <c r="M17" s="4">
        <f t="shared" si="14"/>
        <v>1.7037037037037037</v>
      </c>
      <c r="N17" s="4"/>
      <c r="O17" s="4"/>
      <c r="P17" s="4">
        <f t="shared" si="12"/>
        <v>1.393939393939394</v>
      </c>
      <c r="Q17" s="4"/>
      <c r="R17" s="4"/>
      <c r="S17" s="4"/>
      <c r="T17" s="4">
        <f t="shared" si="15"/>
        <v>1.9166666666666667</v>
      </c>
      <c r="U17" s="4"/>
      <c r="V17" s="4"/>
      <c r="W17" s="4">
        <f t="shared" si="17"/>
        <v>1.9166666666666667</v>
      </c>
      <c r="X17" s="4"/>
      <c r="Y17" s="4"/>
      <c r="Z17" s="4">
        <f>46/16</f>
        <v>2.875</v>
      </c>
      <c r="AA17" s="4"/>
      <c r="AB17" s="4"/>
      <c r="AC17" s="4"/>
      <c r="AD17" s="4"/>
      <c r="AE17" s="4"/>
      <c r="AF17" s="4"/>
      <c r="AG17" s="4">
        <f t="shared" si="9"/>
        <v>15</v>
      </c>
      <c r="AH17" s="8">
        <f t="shared" si="10"/>
        <v>38.094631736347523</v>
      </c>
    </row>
    <row r="18" spans="1:34" s="3" customFormat="1">
      <c r="A18" s="4">
        <v>14</v>
      </c>
      <c r="B18" s="4" t="s">
        <v>25</v>
      </c>
      <c r="C18" s="4">
        <f>46/29</f>
        <v>1.5862068965517242</v>
      </c>
      <c r="D18" s="4">
        <f t="shared" si="13"/>
        <v>1.4838709677419355</v>
      </c>
      <c r="E18" s="4">
        <f>46/11</f>
        <v>4.1818181818181817</v>
      </c>
      <c r="F18" s="4"/>
      <c r="G18" s="4">
        <f t="shared" si="11"/>
        <v>1.84</v>
      </c>
      <c r="H18" s="4">
        <f t="shared" si="3"/>
        <v>1.7037037037037037</v>
      </c>
      <c r="I18" s="4">
        <f>46/18</f>
        <v>2.5555555555555554</v>
      </c>
      <c r="J18" s="4">
        <f>46/32</f>
        <v>1.4375</v>
      </c>
      <c r="K18" s="4">
        <f t="shared" si="18"/>
        <v>2.2999999999999998</v>
      </c>
      <c r="L18" s="4">
        <f t="shared" si="16"/>
        <v>2</v>
      </c>
      <c r="M18" s="4">
        <f t="shared" si="14"/>
        <v>1.7037037037037037</v>
      </c>
      <c r="N18" s="4">
        <f>46/19</f>
        <v>2.4210526315789473</v>
      </c>
      <c r="O18" s="4">
        <f>46/15</f>
        <v>3.0666666666666669</v>
      </c>
      <c r="P18" s="4">
        <f t="shared" si="12"/>
        <v>1.393939393939394</v>
      </c>
      <c r="Q18" s="4">
        <f>46/24</f>
        <v>1.9166666666666667</v>
      </c>
      <c r="R18" s="4"/>
      <c r="S18" s="4"/>
      <c r="T18" s="4">
        <f t="shared" si="15"/>
        <v>1.9166666666666667</v>
      </c>
      <c r="U18" s="4"/>
      <c r="V18" s="4"/>
      <c r="W18" s="4">
        <f t="shared" si="17"/>
        <v>1.9166666666666667</v>
      </c>
      <c r="X18" s="4"/>
      <c r="Y18" s="4">
        <f>46/14</f>
        <v>3.2857142857142856</v>
      </c>
      <c r="Z18" s="4"/>
      <c r="AA18" s="4"/>
      <c r="AB18" s="4"/>
      <c r="AC18" s="4"/>
      <c r="AD18" s="4"/>
      <c r="AE18" s="4"/>
      <c r="AF18" s="4"/>
      <c r="AG18" s="4">
        <f t="shared" si="9"/>
        <v>17</v>
      </c>
      <c r="AH18" s="8">
        <f t="shared" si="10"/>
        <v>36.709731986974099</v>
      </c>
    </row>
    <row r="19" spans="1:34" s="3" customFormat="1">
      <c r="A19" s="4">
        <v>15</v>
      </c>
      <c r="B19" s="9" t="s">
        <v>8</v>
      </c>
      <c r="C19" s="4"/>
      <c r="D19" s="4">
        <f t="shared" si="13"/>
        <v>1.4838709677419355</v>
      </c>
      <c r="E19" s="4"/>
      <c r="F19" s="4"/>
      <c r="G19" s="4">
        <f t="shared" si="11"/>
        <v>1.84</v>
      </c>
      <c r="H19" s="4">
        <f t="shared" si="3"/>
        <v>1.7037037037037037</v>
      </c>
      <c r="I19" s="4">
        <f>46/18</f>
        <v>2.5555555555555554</v>
      </c>
      <c r="J19" s="4">
        <f>46/32</f>
        <v>1.4375</v>
      </c>
      <c r="K19" s="4">
        <f t="shared" si="18"/>
        <v>2.2999999999999998</v>
      </c>
      <c r="L19" s="4">
        <f t="shared" si="16"/>
        <v>2</v>
      </c>
      <c r="M19" s="4">
        <f t="shared" si="14"/>
        <v>1.7037037037037037</v>
      </c>
      <c r="N19" s="4"/>
      <c r="O19" s="4"/>
      <c r="P19" s="4">
        <f t="shared" si="12"/>
        <v>1.393939393939394</v>
      </c>
      <c r="Q19" s="4">
        <f>46/24</f>
        <v>1.9166666666666667</v>
      </c>
      <c r="R19" s="4"/>
      <c r="S19" s="4"/>
      <c r="T19" s="4">
        <f t="shared" si="15"/>
        <v>1.9166666666666667</v>
      </c>
      <c r="U19" s="4">
        <f>46/13</f>
        <v>3.5384615384615383</v>
      </c>
      <c r="V19" s="4"/>
      <c r="W19" s="4">
        <f t="shared" si="17"/>
        <v>1.9166666666666667</v>
      </c>
      <c r="X19" s="4">
        <f>46/10</f>
        <v>4.5999999999999996</v>
      </c>
      <c r="Y19" s="4"/>
      <c r="Z19" s="4"/>
      <c r="AA19" s="4"/>
      <c r="AB19" s="4"/>
      <c r="AC19" s="4">
        <f>46/8</f>
        <v>5.75</v>
      </c>
      <c r="AD19" s="4"/>
      <c r="AE19" s="4"/>
      <c r="AF19" s="4"/>
      <c r="AG19" s="4">
        <f t="shared" si="9"/>
        <v>15</v>
      </c>
      <c r="AH19" s="8">
        <f t="shared" si="10"/>
        <v>36.056734863105831</v>
      </c>
    </row>
    <row r="20" spans="1:34" s="3" customFormat="1">
      <c r="A20" s="4">
        <v>16</v>
      </c>
      <c r="B20" s="4" t="s">
        <v>47</v>
      </c>
      <c r="C20" s="4"/>
      <c r="D20" s="4">
        <f t="shared" si="13"/>
        <v>1.4838709677419355</v>
      </c>
      <c r="E20" s="4"/>
      <c r="F20" s="4"/>
      <c r="G20" s="4"/>
      <c r="H20" s="4">
        <f t="shared" si="3"/>
        <v>1.7037037037037037</v>
      </c>
      <c r="I20" s="4"/>
      <c r="J20" s="4"/>
      <c r="K20" s="4">
        <f t="shared" si="18"/>
        <v>2.2999999999999998</v>
      </c>
      <c r="L20" s="4">
        <f t="shared" si="16"/>
        <v>2</v>
      </c>
      <c r="M20" s="4">
        <f t="shared" si="14"/>
        <v>1.7037037037037037</v>
      </c>
      <c r="N20" s="4"/>
      <c r="O20" s="4"/>
      <c r="P20" s="4">
        <f t="shared" si="12"/>
        <v>1.393939393939394</v>
      </c>
      <c r="Q20" s="4">
        <f>46/24</f>
        <v>1.9166666666666667</v>
      </c>
      <c r="R20" s="4"/>
      <c r="S20" s="4">
        <f>46/9</f>
        <v>5.1111111111111107</v>
      </c>
      <c r="T20" s="4">
        <f t="shared" si="15"/>
        <v>1.9166666666666667</v>
      </c>
      <c r="U20" s="4"/>
      <c r="V20" s="4"/>
      <c r="W20" s="4">
        <f t="shared" si="17"/>
        <v>1.9166666666666667</v>
      </c>
      <c r="X20" s="4"/>
      <c r="Y20" s="4">
        <f>46/14</f>
        <v>3.2857142857142856</v>
      </c>
      <c r="Z20" s="4">
        <f>46/16</f>
        <v>2.875</v>
      </c>
      <c r="AA20" s="4"/>
      <c r="AB20" s="4">
        <f>46/12</f>
        <v>3.8333333333333335</v>
      </c>
      <c r="AC20" s="4"/>
      <c r="AD20" s="4">
        <f>46/15</f>
        <v>3.0666666666666669</v>
      </c>
      <c r="AE20" s="4"/>
      <c r="AF20" s="4"/>
      <c r="AG20" s="4">
        <f t="shared" si="9"/>
        <v>14</v>
      </c>
      <c r="AH20" s="8">
        <f t="shared" si="10"/>
        <v>34.507043165914133</v>
      </c>
    </row>
    <row r="21" spans="1:34" s="3" customFormat="1">
      <c r="A21" s="4">
        <v>17</v>
      </c>
      <c r="B21" s="4" t="s">
        <v>58</v>
      </c>
      <c r="C21" s="4">
        <f>46/29</f>
        <v>1.5862068965517242</v>
      </c>
      <c r="D21" s="4">
        <f t="shared" si="13"/>
        <v>1.4838709677419355</v>
      </c>
      <c r="E21" s="4">
        <f>46/11</f>
        <v>4.1818181818181817</v>
      </c>
      <c r="F21" s="4"/>
      <c r="G21" s="4">
        <f>46/25</f>
        <v>1.84</v>
      </c>
      <c r="H21" s="4">
        <f t="shared" si="3"/>
        <v>1.7037037037037037</v>
      </c>
      <c r="I21" s="4">
        <f>46/18</f>
        <v>2.5555555555555554</v>
      </c>
      <c r="J21" s="4">
        <f>46/32</f>
        <v>1.4375</v>
      </c>
      <c r="K21" s="4">
        <f t="shared" si="18"/>
        <v>2.2999999999999998</v>
      </c>
      <c r="L21" s="4"/>
      <c r="M21" s="4"/>
      <c r="N21" s="4"/>
      <c r="O21" s="4"/>
      <c r="P21" s="4">
        <f t="shared" si="12"/>
        <v>1.393939393939394</v>
      </c>
      <c r="Q21" s="4"/>
      <c r="R21" s="4"/>
      <c r="S21" s="4"/>
      <c r="T21" s="4">
        <f t="shared" si="15"/>
        <v>1.9166666666666667</v>
      </c>
      <c r="U21" s="4"/>
      <c r="V21" s="4"/>
      <c r="W21" s="4">
        <f t="shared" si="17"/>
        <v>1.9166666666666667</v>
      </c>
      <c r="X21" s="4"/>
      <c r="Y21" s="4"/>
      <c r="Z21" s="4">
        <f>46/16</f>
        <v>2.875</v>
      </c>
      <c r="AA21" s="4"/>
      <c r="AB21" s="4">
        <f>46/12</f>
        <v>3.8333333333333335</v>
      </c>
      <c r="AC21" s="4"/>
      <c r="AD21" s="4">
        <f>46/15</f>
        <v>3.0666666666666669</v>
      </c>
      <c r="AE21" s="4"/>
      <c r="AF21" s="4"/>
      <c r="AG21" s="4">
        <f t="shared" si="9"/>
        <v>14</v>
      </c>
      <c r="AH21" s="8">
        <f t="shared" si="10"/>
        <v>32.090928032643831</v>
      </c>
    </row>
    <row r="22" spans="1:34" s="3" customFormat="1">
      <c r="A22" s="4">
        <v>18</v>
      </c>
      <c r="B22" s="9" t="s">
        <v>9</v>
      </c>
      <c r="C22" s="4">
        <f>46/29</f>
        <v>1.5862068965517242</v>
      </c>
      <c r="D22" s="4">
        <f t="shared" si="13"/>
        <v>1.4838709677419355</v>
      </c>
      <c r="E22" s="4">
        <f>46/11</f>
        <v>4.1818181818181817</v>
      </c>
      <c r="F22" s="4"/>
      <c r="G22" s="4">
        <f>46/25</f>
        <v>1.84</v>
      </c>
      <c r="H22" s="4">
        <f t="shared" si="3"/>
        <v>1.7037037037037037</v>
      </c>
      <c r="I22" s="4"/>
      <c r="J22" s="4">
        <f>46/32</f>
        <v>1.4375</v>
      </c>
      <c r="K22" s="4">
        <f t="shared" si="18"/>
        <v>2.2999999999999998</v>
      </c>
      <c r="L22" s="4">
        <f>46/23</f>
        <v>2</v>
      </c>
      <c r="M22" s="4">
        <f t="shared" ref="M22:M27" si="19">46/27</f>
        <v>1.7037037037037037</v>
      </c>
      <c r="N22" s="4"/>
      <c r="O22" s="4"/>
      <c r="P22" s="4">
        <f t="shared" si="12"/>
        <v>1.393939393939394</v>
      </c>
      <c r="Q22" s="4">
        <f>46/24</f>
        <v>1.9166666666666667</v>
      </c>
      <c r="R22" s="4"/>
      <c r="S22" s="4"/>
      <c r="T22" s="4">
        <f t="shared" si="15"/>
        <v>1.9166666666666667</v>
      </c>
      <c r="U22" s="4"/>
      <c r="V22" s="4"/>
      <c r="W22" s="4">
        <f t="shared" si="17"/>
        <v>1.9166666666666667</v>
      </c>
      <c r="X22" s="4"/>
      <c r="Y22" s="4"/>
      <c r="Z22" s="4">
        <f>46/16</f>
        <v>2.875</v>
      </c>
      <c r="AA22" s="4"/>
      <c r="AB22" s="4"/>
      <c r="AC22" s="4"/>
      <c r="AD22" s="4">
        <f>46/15</f>
        <v>3.0666666666666669</v>
      </c>
      <c r="AE22" s="4"/>
      <c r="AF22" s="4"/>
      <c r="AG22" s="4">
        <f t="shared" si="9"/>
        <v>15</v>
      </c>
      <c r="AH22" s="8">
        <f t="shared" si="10"/>
        <v>31.322409514125312</v>
      </c>
    </row>
    <row r="23" spans="1:34" s="3" customFormat="1">
      <c r="A23" s="4">
        <v>19</v>
      </c>
      <c r="B23" s="4" t="s">
        <v>21</v>
      </c>
      <c r="C23" s="4">
        <f>46/29</f>
        <v>1.5862068965517242</v>
      </c>
      <c r="D23" s="4">
        <f t="shared" si="13"/>
        <v>1.4838709677419355</v>
      </c>
      <c r="E23" s="4"/>
      <c r="F23" s="4"/>
      <c r="G23" s="4">
        <f>46/25</f>
        <v>1.84</v>
      </c>
      <c r="H23" s="4">
        <f t="shared" si="3"/>
        <v>1.7037037037037037</v>
      </c>
      <c r="I23" s="4"/>
      <c r="J23" s="4">
        <f>46/32</f>
        <v>1.4375</v>
      </c>
      <c r="K23" s="4">
        <f t="shared" si="18"/>
        <v>2.2999999999999998</v>
      </c>
      <c r="L23" s="4">
        <f>46/23</f>
        <v>2</v>
      </c>
      <c r="M23" s="4">
        <f t="shared" si="19"/>
        <v>1.7037037037037037</v>
      </c>
      <c r="N23" s="4"/>
      <c r="O23" s="4">
        <f>46/15</f>
        <v>3.0666666666666669</v>
      </c>
      <c r="P23" s="4">
        <f t="shared" si="12"/>
        <v>1.393939393939394</v>
      </c>
      <c r="Q23" s="4">
        <f>46/24</f>
        <v>1.9166666666666667</v>
      </c>
      <c r="R23" s="4"/>
      <c r="S23" s="4"/>
      <c r="T23" s="4">
        <f t="shared" si="15"/>
        <v>1.9166666666666667</v>
      </c>
      <c r="U23" s="4"/>
      <c r="V23" s="4"/>
      <c r="W23" s="4">
        <f t="shared" si="17"/>
        <v>1.9166666666666667</v>
      </c>
      <c r="X23" s="4"/>
      <c r="Y23" s="4"/>
      <c r="Z23" s="4">
        <f>46/16</f>
        <v>2.875</v>
      </c>
      <c r="AA23" s="4"/>
      <c r="AB23" s="4"/>
      <c r="AC23" s="4"/>
      <c r="AD23" s="4">
        <f>46/15</f>
        <v>3.0666666666666669</v>
      </c>
      <c r="AE23" s="4"/>
      <c r="AF23" s="4"/>
      <c r="AG23" s="4">
        <f t="shared" si="9"/>
        <v>15</v>
      </c>
      <c r="AH23" s="8">
        <f t="shared" si="10"/>
        <v>30.207257998973802</v>
      </c>
    </row>
    <row r="24" spans="1:34" s="3" customFormat="1">
      <c r="A24" s="4">
        <v>20</v>
      </c>
      <c r="B24" s="9" t="s">
        <v>15</v>
      </c>
      <c r="C24" s="4">
        <f>46/29</f>
        <v>1.5862068965517242</v>
      </c>
      <c r="D24" s="4">
        <f t="shared" si="13"/>
        <v>1.4838709677419355</v>
      </c>
      <c r="E24" s="4">
        <f>46/11</f>
        <v>4.1818181818181817</v>
      </c>
      <c r="F24" s="4"/>
      <c r="G24" s="4">
        <f>46/25</f>
        <v>1.84</v>
      </c>
      <c r="H24" s="4">
        <f t="shared" si="3"/>
        <v>1.7037037037037037</v>
      </c>
      <c r="I24" s="4">
        <f>46/18</f>
        <v>2.5555555555555554</v>
      </c>
      <c r="J24" s="4">
        <f>46/32</f>
        <v>1.4375</v>
      </c>
      <c r="K24" s="4">
        <f t="shared" si="18"/>
        <v>2.2999999999999998</v>
      </c>
      <c r="L24" s="4"/>
      <c r="M24" s="4">
        <f t="shared" si="19"/>
        <v>1.7037037037037037</v>
      </c>
      <c r="N24" s="4">
        <f>46/19</f>
        <v>2.4210526315789473</v>
      </c>
      <c r="O24" s="4"/>
      <c r="P24" s="4">
        <f t="shared" si="12"/>
        <v>1.393939393939394</v>
      </c>
      <c r="Q24" s="4">
        <f>46/24</f>
        <v>1.9166666666666667</v>
      </c>
      <c r="R24" s="4"/>
      <c r="S24" s="4"/>
      <c r="T24" s="4">
        <f t="shared" si="15"/>
        <v>1.9166666666666667</v>
      </c>
      <c r="U24" s="4">
        <f>46/13</f>
        <v>3.5384615384615383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>
        <f t="shared" si="9"/>
        <v>14</v>
      </c>
      <c r="AH24" s="8">
        <f t="shared" si="10"/>
        <v>29.97914590638802</v>
      </c>
    </row>
    <row r="25" spans="1:34" s="3" customFormat="1">
      <c r="A25" s="4">
        <v>21</v>
      </c>
      <c r="B25" s="9" t="s">
        <v>6</v>
      </c>
      <c r="C25" s="4"/>
      <c r="D25" s="4">
        <f t="shared" si="13"/>
        <v>1.4838709677419355</v>
      </c>
      <c r="E25" s="4"/>
      <c r="F25" s="4"/>
      <c r="G25" s="4">
        <f>46/25</f>
        <v>1.84</v>
      </c>
      <c r="H25" s="4">
        <f t="shared" si="3"/>
        <v>1.7037037037037037</v>
      </c>
      <c r="I25" s="4"/>
      <c r="J25" s="4"/>
      <c r="K25" s="4"/>
      <c r="L25" s="4"/>
      <c r="M25" s="4">
        <f t="shared" si="19"/>
        <v>1.7037037037037037</v>
      </c>
      <c r="N25" s="4">
        <f>46/19</f>
        <v>2.4210526315789473</v>
      </c>
      <c r="O25" s="4"/>
      <c r="P25" s="4"/>
      <c r="Q25" s="4">
        <f>46/24</f>
        <v>1.9166666666666667</v>
      </c>
      <c r="R25" s="4"/>
      <c r="S25" s="4"/>
      <c r="T25" s="4"/>
      <c r="U25" s="4"/>
      <c r="V25" s="4"/>
      <c r="W25" s="4">
        <f>46/24</f>
        <v>1.9166666666666667</v>
      </c>
      <c r="X25" s="4"/>
      <c r="Y25" s="4">
        <f>46/14</f>
        <v>3.2857142857142856</v>
      </c>
      <c r="Z25" s="4">
        <f>46/16</f>
        <v>2.875</v>
      </c>
      <c r="AA25" s="4">
        <f>46/11</f>
        <v>4.1818181818181817</v>
      </c>
      <c r="AB25" s="4"/>
      <c r="AC25" s="4"/>
      <c r="AD25" s="4">
        <f>46/15</f>
        <v>3.0666666666666669</v>
      </c>
      <c r="AE25" s="4">
        <f>46/13</f>
        <v>3.5384615384615383</v>
      </c>
      <c r="AF25" s="4"/>
      <c r="AG25" s="4">
        <f t="shared" si="9"/>
        <v>12</v>
      </c>
      <c r="AH25" s="8">
        <f t="shared" si="10"/>
        <v>29.933325012722293</v>
      </c>
    </row>
    <row r="26" spans="1:34" s="3" customFormat="1">
      <c r="A26" s="4">
        <v>22</v>
      </c>
      <c r="B26" s="9" t="s">
        <v>64</v>
      </c>
      <c r="C26" s="4">
        <f>46/29</f>
        <v>1.5862068965517242</v>
      </c>
      <c r="D26" s="4"/>
      <c r="E26" s="4"/>
      <c r="F26" s="4"/>
      <c r="G26" s="4"/>
      <c r="H26" s="4"/>
      <c r="I26" s="4"/>
      <c r="J26" s="4">
        <f>46/32</f>
        <v>1.4375</v>
      </c>
      <c r="K26" s="4"/>
      <c r="L26" s="4">
        <f>46/23</f>
        <v>2</v>
      </c>
      <c r="M26" s="4">
        <f t="shared" si="19"/>
        <v>1.7037037037037037</v>
      </c>
      <c r="N26" s="4">
        <f>46/19</f>
        <v>2.4210526315789473</v>
      </c>
      <c r="O26" s="4">
        <f>46/15</f>
        <v>3.0666666666666669</v>
      </c>
      <c r="P26" s="4"/>
      <c r="Q26" s="4"/>
      <c r="R26" s="4"/>
      <c r="S26" s="4"/>
      <c r="T26" s="4"/>
      <c r="U26" s="4"/>
      <c r="V26" s="4"/>
      <c r="W26" s="4">
        <f>46/24</f>
        <v>1.9166666666666667</v>
      </c>
      <c r="X26" s="4">
        <f>46/10</f>
        <v>4.5999999999999996</v>
      </c>
      <c r="Y26" s="4">
        <f>46/14</f>
        <v>3.2857142857142856</v>
      </c>
      <c r="Z26" s="4"/>
      <c r="AA26" s="4">
        <f>46/11</f>
        <v>4.1818181818181817</v>
      </c>
      <c r="AB26" s="4"/>
      <c r="AC26" s="4"/>
      <c r="AD26" s="4"/>
      <c r="AE26" s="4">
        <f>46/13</f>
        <v>3.5384615384615383</v>
      </c>
      <c r="AF26" s="4"/>
      <c r="AG26" s="4">
        <f t="shared" si="9"/>
        <v>11</v>
      </c>
      <c r="AH26" s="8">
        <f t="shared" si="10"/>
        <v>29.73779057116171</v>
      </c>
    </row>
    <row r="27" spans="1:34" s="3" customFormat="1">
      <c r="A27" s="4">
        <v>23</v>
      </c>
      <c r="B27" s="4" t="s">
        <v>19</v>
      </c>
      <c r="C27" s="4">
        <f>46/29</f>
        <v>1.5862068965517242</v>
      </c>
      <c r="D27" s="4">
        <f>46/31</f>
        <v>1.4838709677419355</v>
      </c>
      <c r="E27" s="4"/>
      <c r="F27" s="4"/>
      <c r="G27" s="4"/>
      <c r="H27" s="4">
        <f>46/27</f>
        <v>1.7037037037037037</v>
      </c>
      <c r="I27" s="4">
        <f>46/18</f>
        <v>2.5555555555555554</v>
      </c>
      <c r="J27" s="4"/>
      <c r="K27" s="4"/>
      <c r="L27" s="4">
        <f>46/23</f>
        <v>2</v>
      </c>
      <c r="M27" s="4">
        <f t="shared" si="19"/>
        <v>1.7037037037037037</v>
      </c>
      <c r="N27" s="4">
        <f>46/19</f>
        <v>2.4210526315789473</v>
      </c>
      <c r="O27" s="4">
        <f>46/15</f>
        <v>3.0666666666666669</v>
      </c>
      <c r="P27" s="4">
        <f>46/33</f>
        <v>1.393939393939394</v>
      </c>
      <c r="Q27" s="4">
        <f>46/24</f>
        <v>1.9166666666666667</v>
      </c>
      <c r="R27" s="4"/>
      <c r="S27" s="4"/>
      <c r="T27" s="4">
        <f>46/24</f>
        <v>1.9166666666666667</v>
      </c>
      <c r="U27" s="4"/>
      <c r="V27" s="4"/>
      <c r="W27" s="4">
        <f>46/24</f>
        <v>1.9166666666666667</v>
      </c>
      <c r="X27" s="4"/>
      <c r="Y27" s="4">
        <f>46/14</f>
        <v>3.2857142857142856</v>
      </c>
      <c r="Z27" s="4"/>
      <c r="AA27" s="4"/>
      <c r="AB27" s="4"/>
      <c r="AC27" s="4"/>
      <c r="AD27" s="4"/>
      <c r="AE27" s="4"/>
      <c r="AF27" s="4"/>
      <c r="AG27" s="4">
        <f t="shared" si="9"/>
        <v>13</v>
      </c>
      <c r="AH27" s="8">
        <f t="shared" si="10"/>
        <v>26.950413805155918</v>
      </c>
    </row>
    <row r="28" spans="1:34" s="3" customFormat="1">
      <c r="A28" s="4">
        <v>24</v>
      </c>
      <c r="B28" s="4" t="s">
        <v>57</v>
      </c>
      <c r="C28" s="4"/>
      <c r="D28" s="4">
        <f>46/31</f>
        <v>1.4838709677419355</v>
      </c>
      <c r="E28" s="4"/>
      <c r="F28" s="4"/>
      <c r="G28" s="4"/>
      <c r="H28" s="4"/>
      <c r="I28" s="4"/>
      <c r="J28" s="4">
        <f>46/32</f>
        <v>1.4375</v>
      </c>
      <c r="K28" s="4"/>
      <c r="L28" s="4"/>
      <c r="M28" s="4"/>
      <c r="N28" s="4">
        <f>46/19</f>
        <v>2.4210526315789473</v>
      </c>
      <c r="O28" s="4"/>
      <c r="P28" s="4"/>
      <c r="Q28" s="4"/>
      <c r="R28" s="4"/>
      <c r="S28" s="4"/>
      <c r="T28" s="4">
        <f>46/24</f>
        <v>1.9166666666666667</v>
      </c>
      <c r="U28" s="4"/>
      <c r="V28" s="4"/>
      <c r="W28" s="4">
        <f>46/24</f>
        <v>1.9166666666666667</v>
      </c>
      <c r="X28" s="4"/>
      <c r="Y28" s="4"/>
      <c r="Z28" s="4"/>
      <c r="AA28" s="4">
        <f>46/11</f>
        <v>4.1818181818181817</v>
      </c>
      <c r="AB28" s="4"/>
      <c r="AC28" s="4">
        <f>46/8</f>
        <v>5.75</v>
      </c>
      <c r="AD28" s="4">
        <f>46/15</f>
        <v>3.0666666666666669</v>
      </c>
      <c r="AE28" s="4"/>
      <c r="AF28" s="4"/>
      <c r="AG28" s="4">
        <f t="shared" si="9"/>
        <v>8</v>
      </c>
      <c r="AH28" s="8">
        <f t="shared" si="10"/>
        <v>22.174241781139063</v>
      </c>
    </row>
    <row r="29" spans="1:34" s="3" customFormat="1">
      <c r="A29" s="4">
        <v>25</v>
      </c>
      <c r="B29" s="4" t="s">
        <v>50</v>
      </c>
      <c r="C29" s="4">
        <f>46/29</f>
        <v>1.5862068965517242</v>
      </c>
      <c r="D29" s="4"/>
      <c r="E29" s="4"/>
      <c r="F29" s="4"/>
      <c r="G29" s="4"/>
      <c r="H29" s="4"/>
      <c r="I29" s="4">
        <f>46/18</f>
        <v>2.5555555555555554</v>
      </c>
      <c r="J29" s="4">
        <f>46/32</f>
        <v>1.4375</v>
      </c>
      <c r="K29" s="4"/>
      <c r="L29" s="4"/>
      <c r="M29" s="4">
        <f>46/27</f>
        <v>1.7037037037037037</v>
      </c>
      <c r="N29" s="4"/>
      <c r="O29" s="4"/>
      <c r="P29" s="4">
        <f>46/33</f>
        <v>1.393939393939394</v>
      </c>
      <c r="Q29" s="4">
        <f>46/24</f>
        <v>1.9166666666666667</v>
      </c>
      <c r="R29" s="4"/>
      <c r="S29" s="4"/>
      <c r="T29" s="4">
        <f>46/24</f>
        <v>1.9166666666666667</v>
      </c>
      <c r="U29" s="4"/>
      <c r="V29" s="4"/>
      <c r="W29" s="4"/>
      <c r="X29" s="4"/>
      <c r="Y29" s="4"/>
      <c r="Z29" s="4">
        <f>46/16</f>
        <v>2.875</v>
      </c>
      <c r="AA29" s="4"/>
      <c r="AB29" s="4"/>
      <c r="AC29" s="4"/>
      <c r="AD29" s="4">
        <f>46/15</f>
        <v>3.0666666666666669</v>
      </c>
      <c r="AE29" s="4">
        <f>46/13</f>
        <v>3.5384615384615383</v>
      </c>
      <c r="AF29" s="4"/>
      <c r="AG29" s="4">
        <f t="shared" si="9"/>
        <v>10</v>
      </c>
      <c r="AH29" s="8">
        <f t="shared" si="10"/>
        <v>21.990367088211919</v>
      </c>
    </row>
    <row r="30" spans="1:34" s="3" customFormat="1">
      <c r="A30" s="4">
        <v>26</v>
      </c>
      <c r="B30" s="4" t="s">
        <v>52</v>
      </c>
      <c r="C30" s="4"/>
      <c r="D30" s="4">
        <f>46/31</f>
        <v>1.4838709677419355</v>
      </c>
      <c r="E30" s="4"/>
      <c r="F30" s="4"/>
      <c r="G30" s="4">
        <f>46/25</f>
        <v>1.84</v>
      </c>
      <c r="H30" s="4"/>
      <c r="I30" s="4"/>
      <c r="J30" s="4">
        <f>46/32</f>
        <v>1.4375</v>
      </c>
      <c r="K30" s="4"/>
      <c r="L30" s="4">
        <f>46/23</f>
        <v>2</v>
      </c>
      <c r="M30" s="4"/>
      <c r="N30" s="4"/>
      <c r="O30" s="4"/>
      <c r="P30" s="4">
        <f>46/33</f>
        <v>1.393939393939394</v>
      </c>
      <c r="Q30" s="4"/>
      <c r="R30" s="4"/>
      <c r="S30" s="4"/>
      <c r="T30" s="4"/>
      <c r="U30" s="4"/>
      <c r="V30" s="4"/>
      <c r="W30" s="4">
        <f>46/24</f>
        <v>1.9166666666666667</v>
      </c>
      <c r="X30" s="4">
        <f>46/10</f>
        <v>4.5999999999999996</v>
      </c>
      <c r="Y30" s="4"/>
      <c r="Z30" s="4"/>
      <c r="AA30" s="4"/>
      <c r="AB30" s="4"/>
      <c r="AC30" s="4"/>
      <c r="AD30" s="4">
        <f>46/15</f>
        <v>3.0666666666666669</v>
      </c>
      <c r="AE30" s="4">
        <f>46/13</f>
        <v>3.5384615384615383</v>
      </c>
      <c r="AF30" s="4"/>
      <c r="AG30" s="4">
        <f t="shared" si="9"/>
        <v>9</v>
      </c>
      <c r="AH30" s="8">
        <f t="shared" si="10"/>
        <v>21.277105233476199</v>
      </c>
    </row>
    <row r="31" spans="1:34" s="3" customFormat="1">
      <c r="A31" s="4">
        <v>27</v>
      </c>
      <c r="B31" s="4" t="s">
        <v>51</v>
      </c>
      <c r="C31" s="4"/>
      <c r="D31" s="4"/>
      <c r="E31" s="4"/>
      <c r="F31" s="4"/>
      <c r="G31" s="4"/>
      <c r="H31" s="4"/>
      <c r="I31" s="4">
        <f>46/18</f>
        <v>2.5555555555555554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>
        <f>46/14</f>
        <v>3.2857142857142856</v>
      </c>
      <c r="Z31" s="4"/>
      <c r="AA31" s="4"/>
      <c r="AB31" s="4"/>
      <c r="AC31" s="4"/>
      <c r="AD31" s="4"/>
      <c r="AE31" s="4"/>
      <c r="AF31" s="4">
        <f>46/3</f>
        <v>15.333333333333334</v>
      </c>
      <c r="AG31" s="4">
        <f t="shared" si="9"/>
        <v>3</v>
      </c>
      <c r="AH31" s="8">
        <f t="shared" si="10"/>
        <v>21.174603174603174</v>
      </c>
    </row>
    <row r="32" spans="1:34" s="3" customFormat="1">
      <c r="A32" s="4">
        <v>28</v>
      </c>
      <c r="B32" s="4" t="s">
        <v>18</v>
      </c>
      <c r="C32" s="4"/>
      <c r="D32" s="4">
        <f>46/31</f>
        <v>1.4838709677419355</v>
      </c>
      <c r="E32" s="4">
        <f>46/11</f>
        <v>4.1818181818181817</v>
      </c>
      <c r="F32" s="4"/>
      <c r="G32" s="4"/>
      <c r="H32" s="4">
        <f>46/27</f>
        <v>1.7037037037037037</v>
      </c>
      <c r="I32" s="4"/>
      <c r="J32" s="4">
        <f>46/32</f>
        <v>1.4375</v>
      </c>
      <c r="K32" s="4"/>
      <c r="L32" s="4">
        <f>46/23</f>
        <v>2</v>
      </c>
      <c r="M32" s="4">
        <f>46/27</f>
        <v>1.7037037037037037</v>
      </c>
      <c r="N32" s="4"/>
      <c r="O32" s="4">
        <f>46/15</f>
        <v>3.0666666666666669</v>
      </c>
      <c r="P32" s="4">
        <f>46/33</f>
        <v>1.393939393939394</v>
      </c>
      <c r="Q32" s="4">
        <f>46/24</f>
        <v>1.9166666666666667</v>
      </c>
      <c r="R32" s="4"/>
      <c r="S32" s="4"/>
      <c r="T32" s="4"/>
      <c r="U32" s="4"/>
      <c r="V32" s="4"/>
      <c r="W32" s="4">
        <f>46/24</f>
        <v>1.9166666666666667</v>
      </c>
      <c r="X32" s="4"/>
      <c r="Y32" s="4"/>
      <c r="Z32" s="4"/>
      <c r="AA32" s="4"/>
      <c r="AB32" s="4"/>
      <c r="AC32" s="4"/>
      <c r="AD32" s="4"/>
      <c r="AE32" s="4"/>
      <c r="AF32" s="4"/>
      <c r="AG32" s="4">
        <f t="shared" si="9"/>
        <v>10</v>
      </c>
      <c r="AH32" s="8">
        <f t="shared" si="10"/>
        <v>20.804535950906921</v>
      </c>
    </row>
    <row r="33" spans="1:34" s="3" customFormat="1">
      <c r="A33" s="4">
        <v>29</v>
      </c>
      <c r="B33" s="9" t="s">
        <v>12</v>
      </c>
      <c r="C33" s="4">
        <f>46/29</f>
        <v>1.5862068965517242</v>
      </c>
      <c r="D33" s="4">
        <f>46/31</f>
        <v>1.4838709677419355</v>
      </c>
      <c r="E33" s="4"/>
      <c r="F33" s="4"/>
      <c r="G33" s="4">
        <f>46/25</f>
        <v>1.84</v>
      </c>
      <c r="H33" s="4"/>
      <c r="I33" s="4"/>
      <c r="J33" s="4">
        <f>46/32</f>
        <v>1.4375</v>
      </c>
      <c r="K33" s="4"/>
      <c r="L33" s="4">
        <f>46/23</f>
        <v>2</v>
      </c>
      <c r="M33" s="4">
        <f>46/27</f>
        <v>1.7037037037037037</v>
      </c>
      <c r="N33" s="4">
        <f>46/19</f>
        <v>2.4210526315789473</v>
      </c>
      <c r="O33" s="4"/>
      <c r="P33" s="4"/>
      <c r="Q33" s="4">
        <f>46/24</f>
        <v>1.9166666666666667</v>
      </c>
      <c r="R33" s="4"/>
      <c r="S33" s="4"/>
      <c r="T33" s="4"/>
      <c r="U33" s="4"/>
      <c r="V33" s="4"/>
      <c r="W33" s="4"/>
      <c r="X33" s="4"/>
      <c r="Y33" s="4"/>
      <c r="Z33" s="4">
        <f>46/16</f>
        <v>2.875</v>
      </c>
      <c r="AA33" s="4"/>
      <c r="AB33" s="4"/>
      <c r="AC33" s="4"/>
      <c r="AD33" s="4">
        <f>46/15</f>
        <v>3.0666666666666669</v>
      </c>
      <c r="AE33" s="4"/>
      <c r="AF33" s="4"/>
      <c r="AG33" s="4">
        <f t="shared" si="9"/>
        <v>10</v>
      </c>
      <c r="AH33" s="8">
        <f t="shared" si="10"/>
        <v>20.330667532909644</v>
      </c>
    </row>
    <row r="34" spans="1:34" s="3" customFormat="1">
      <c r="A34" s="4">
        <v>30</v>
      </c>
      <c r="B34" s="4" t="s">
        <v>56</v>
      </c>
      <c r="C34" s="4"/>
      <c r="D34" s="4">
        <f>46/31</f>
        <v>1.4838709677419355</v>
      </c>
      <c r="E34" s="4">
        <f>46/11</f>
        <v>4.1818181818181817</v>
      </c>
      <c r="F34" s="4"/>
      <c r="G34" s="4">
        <f>46/25</f>
        <v>1.84</v>
      </c>
      <c r="H34" s="4">
        <f>46/27</f>
        <v>1.7037037037037037</v>
      </c>
      <c r="I34" s="4"/>
      <c r="J34" s="4"/>
      <c r="K34" s="4">
        <f>46/20</f>
        <v>2.2999999999999998</v>
      </c>
      <c r="L34" s="4"/>
      <c r="M34" s="4">
        <f>46/27</f>
        <v>1.7037037037037037</v>
      </c>
      <c r="N34" s="4"/>
      <c r="O34" s="4"/>
      <c r="P34" s="4">
        <f>46/33</f>
        <v>1.393939393939394</v>
      </c>
      <c r="Q34" s="4">
        <f>46/24</f>
        <v>1.9166666666666667</v>
      </c>
      <c r="R34" s="4"/>
      <c r="S34" s="4"/>
      <c r="T34" s="4"/>
      <c r="U34" s="4"/>
      <c r="V34" s="4"/>
      <c r="W34" s="4"/>
      <c r="X34" s="4"/>
      <c r="Y34" s="4"/>
      <c r="Z34" s="4">
        <f>46/16</f>
        <v>2.875</v>
      </c>
      <c r="AA34" s="4"/>
      <c r="AB34" s="4"/>
      <c r="AC34" s="4"/>
      <c r="AD34" s="4"/>
      <c r="AE34" s="4"/>
      <c r="AF34" s="4"/>
      <c r="AG34" s="4">
        <f t="shared" si="9"/>
        <v>9</v>
      </c>
      <c r="AH34" s="8">
        <f t="shared" si="10"/>
        <v>19.398702617573587</v>
      </c>
    </row>
    <row r="35" spans="1:34" s="3" customFormat="1">
      <c r="A35" s="4">
        <v>31</v>
      </c>
      <c r="B35" s="4" t="s">
        <v>46</v>
      </c>
      <c r="C35" s="4"/>
      <c r="D35" s="4">
        <f>46/31</f>
        <v>1.4838709677419355</v>
      </c>
      <c r="E35" s="4"/>
      <c r="F35" s="4"/>
      <c r="G35" s="4">
        <f>46/25</f>
        <v>1.84</v>
      </c>
      <c r="H35" s="4">
        <f>46/27</f>
        <v>1.7037037037037037</v>
      </c>
      <c r="I35" s="4"/>
      <c r="J35" s="4"/>
      <c r="K35" s="4"/>
      <c r="L35" s="4"/>
      <c r="M35" s="4"/>
      <c r="N35" s="4">
        <f>46/19</f>
        <v>2.4210526315789473</v>
      </c>
      <c r="O35" s="4">
        <f>46/15</f>
        <v>3.0666666666666669</v>
      </c>
      <c r="P35" s="4">
        <f>46/33</f>
        <v>1.393939393939394</v>
      </c>
      <c r="Q35" s="4"/>
      <c r="R35" s="4"/>
      <c r="S35" s="4"/>
      <c r="T35" s="4">
        <f>46/24</f>
        <v>1.9166666666666667</v>
      </c>
      <c r="U35" s="4"/>
      <c r="V35" s="4"/>
      <c r="W35" s="4"/>
      <c r="X35" s="4"/>
      <c r="Y35" s="4"/>
      <c r="Z35" s="4"/>
      <c r="AA35" s="4">
        <f>46/11</f>
        <v>4.1818181818181817</v>
      </c>
      <c r="AB35" s="4"/>
      <c r="AC35" s="4"/>
      <c r="AD35" s="4"/>
      <c r="AE35" s="4"/>
      <c r="AF35" s="4"/>
      <c r="AG35" s="4">
        <f t="shared" si="9"/>
        <v>8</v>
      </c>
      <c r="AH35" s="8">
        <f t="shared" si="10"/>
        <v>18.007718212115496</v>
      </c>
    </row>
    <row r="36" spans="1:34" s="3" customFormat="1">
      <c r="A36" s="4">
        <v>32</v>
      </c>
      <c r="B36" s="4" t="s">
        <v>23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>
        <f>46/27</f>
        <v>1.7037037037037037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>
        <f>46/16</f>
        <v>2.875</v>
      </c>
      <c r="AA36" s="4"/>
      <c r="AB36" s="4">
        <f>46/12</f>
        <v>3.8333333333333335</v>
      </c>
      <c r="AC36" s="4">
        <f>46/8</f>
        <v>5.75</v>
      </c>
      <c r="AD36" s="4"/>
      <c r="AE36" s="4">
        <f>46/13</f>
        <v>3.5384615384615383</v>
      </c>
      <c r="AF36" s="4"/>
      <c r="AG36" s="4">
        <f t="shared" si="9"/>
        <v>5</v>
      </c>
      <c r="AH36" s="8">
        <f t="shared" si="10"/>
        <v>17.700498575498578</v>
      </c>
    </row>
    <row r="37" spans="1:34" s="3" customFormat="1">
      <c r="A37" s="4">
        <v>33</v>
      </c>
      <c r="B37" s="9" t="s">
        <v>14</v>
      </c>
      <c r="C37" s="4">
        <f>46/29</f>
        <v>1.5862068965517242</v>
      </c>
      <c r="D37" s="4">
        <f>46/31</f>
        <v>1.4838709677419355</v>
      </c>
      <c r="E37" s="4"/>
      <c r="F37" s="4"/>
      <c r="G37" s="4"/>
      <c r="H37" s="4"/>
      <c r="I37" s="4"/>
      <c r="J37" s="4"/>
      <c r="K37" s="4"/>
      <c r="L37" s="4">
        <f>46/23</f>
        <v>2</v>
      </c>
      <c r="M37" s="4"/>
      <c r="N37" s="4">
        <f>46/19</f>
        <v>2.4210526315789473</v>
      </c>
      <c r="O37" s="4"/>
      <c r="P37" s="4">
        <f>46/33</f>
        <v>1.393939393939394</v>
      </c>
      <c r="Q37" s="4"/>
      <c r="R37" s="4"/>
      <c r="S37" s="4"/>
      <c r="T37" s="4">
        <f>46/24</f>
        <v>1.9166666666666667</v>
      </c>
      <c r="U37" s="4"/>
      <c r="V37" s="4"/>
      <c r="W37" s="4"/>
      <c r="X37" s="4"/>
      <c r="Y37" s="4"/>
      <c r="Z37" s="4">
        <f>46/16</f>
        <v>2.875</v>
      </c>
      <c r="AA37" s="4"/>
      <c r="AB37" s="4">
        <f>46/12</f>
        <v>3.8333333333333335</v>
      </c>
      <c r="AC37" s="4"/>
      <c r="AD37" s="4"/>
      <c r="AE37" s="4"/>
      <c r="AF37" s="4"/>
      <c r="AG37" s="4">
        <f t="shared" si="9"/>
        <v>8</v>
      </c>
      <c r="AH37" s="8">
        <f t="shared" si="10"/>
        <v>17.510069889812002</v>
      </c>
    </row>
    <row r="38" spans="1:34" s="3" customFormat="1">
      <c r="A38" s="4">
        <v>34</v>
      </c>
      <c r="B38" s="9" t="s">
        <v>11</v>
      </c>
      <c r="C38" s="4">
        <f>46/29</f>
        <v>1.5862068965517242</v>
      </c>
      <c r="D38" s="4"/>
      <c r="E38" s="4"/>
      <c r="F38" s="4"/>
      <c r="G38" s="4"/>
      <c r="H38" s="4"/>
      <c r="I38" s="4">
        <f>46/18</f>
        <v>2.5555555555555554</v>
      </c>
      <c r="J38" s="4"/>
      <c r="K38" s="4"/>
      <c r="L38" s="4"/>
      <c r="M38" s="4"/>
      <c r="N38" s="4"/>
      <c r="O38" s="4"/>
      <c r="P38" s="4"/>
      <c r="Q38" s="4">
        <f>46/24</f>
        <v>1.9166666666666667</v>
      </c>
      <c r="R38" s="4"/>
      <c r="S38" s="4"/>
      <c r="T38" s="4"/>
      <c r="U38" s="4">
        <f>46/13</f>
        <v>3.5384615384615383</v>
      </c>
      <c r="V38" s="4"/>
      <c r="W38" s="4"/>
      <c r="X38" s="4"/>
      <c r="Y38" s="4">
        <f>46/14</f>
        <v>3.2857142857142856</v>
      </c>
      <c r="Z38" s="4"/>
      <c r="AA38" s="4">
        <f>46/11</f>
        <v>4.1818181818181817</v>
      </c>
      <c r="AB38" s="4"/>
      <c r="AC38" s="4"/>
      <c r="AD38" s="4"/>
      <c r="AE38" s="4"/>
      <c r="AF38" s="4"/>
      <c r="AG38" s="4">
        <f t="shared" si="9"/>
        <v>6</v>
      </c>
      <c r="AH38" s="8">
        <f t="shared" si="10"/>
        <v>17.064423124767949</v>
      </c>
    </row>
    <row r="39" spans="1:34" s="3" customFormat="1">
      <c r="A39" s="4">
        <v>35</v>
      </c>
      <c r="B39" s="4" t="s">
        <v>65</v>
      </c>
      <c r="C39" s="4">
        <f>46/29</f>
        <v>1.5862068965517242</v>
      </c>
      <c r="D39" s="4"/>
      <c r="E39" s="4"/>
      <c r="F39" s="4"/>
      <c r="G39" s="4"/>
      <c r="H39" s="4"/>
      <c r="I39" s="4"/>
      <c r="J39" s="4">
        <f>46/32</f>
        <v>1.4375</v>
      </c>
      <c r="K39" s="4"/>
      <c r="L39" s="4"/>
      <c r="M39" s="4">
        <f>46/27</f>
        <v>1.7037037037037037</v>
      </c>
      <c r="N39" s="4"/>
      <c r="O39" s="4">
        <f>46/15</f>
        <v>3.0666666666666669</v>
      </c>
      <c r="P39" s="4"/>
      <c r="Q39" s="4">
        <f>46/24</f>
        <v>1.9166666666666667</v>
      </c>
      <c r="R39" s="4"/>
      <c r="S39" s="4"/>
      <c r="T39" s="4"/>
      <c r="U39" s="4"/>
      <c r="V39" s="4"/>
      <c r="W39" s="4">
        <f>46/24</f>
        <v>1.9166666666666667</v>
      </c>
      <c r="X39" s="4"/>
      <c r="Y39" s="4"/>
      <c r="Z39" s="4"/>
      <c r="AA39" s="4"/>
      <c r="AB39" s="4"/>
      <c r="AC39" s="4"/>
      <c r="AD39" s="4"/>
      <c r="AE39" s="4">
        <f>46/13</f>
        <v>3.5384615384615383</v>
      </c>
      <c r="AF39" s="4"/>
      <c r="AG39" s="4">
        <f t="shared" si="9"/>
        <v>7</v>
      </c>
      <c r="AH39" s="8">
        <f t="shared" si="10"/>
        <v>15.165872138716965</v>
      </c>
    </row>
    <row r="40" spans="1:34" s="3" customFormat="1">
      <c r="A40" s="4">
        <v>36</v>
      </c>
      <c r="B40" s="4" t="s">
        <v>24</v>
      </c>
      <c r="C40" s="4">
        <f>46/29</f>
        <v>1.5862068965517242</v>
      </c>
      <c r="D40" s="4">
        <f>46/31</f>
        <v>1.4838709677419355</v>
      </c>
      <c r="E40" s="4"/>
      <c r="F40" s="4"/>
      <c r="G40" s="4"/>
      <c r="H40" s="4">
        <f>46/27</f>
        <v>1.7037037037037037</v>
      </c>
      <c r="I40" s="4"/>
      <c r="J40" s="4">
        <f>46/32</f>
        <v>1.4375</v>
      </c>
      <c r="K40" s="4"/>
      <c r="L40" s="4"/>
      <c r="M40" s="4"/>
      <c r="N40" s="4"/>
      <c r="O40" s="4"/>
      <c r="P40" s="4">
        <f>46/33</f>
        <v>1.393939393939394</v>
      </c>
      <c r="Q40" s="4">
        <f>46/24</f>
        <v>1.9166666666666667</v>
      </c>
      <c r="R40" s="4"/>
      <c r="S40" s="4">
        <f>46/9</f>
        <v>5.1111111111111107</v>
      </c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>
        <f t="shared" si="9"/>
        <v>7</v>
      </c>
      <c r="AH40" s="8">
        <f t="shared" si="10"/>
        <v>14.632998739714534</v>
      </c>
    </row>
    <row r="41" spans="1:34" s="3" customFormat="1">
      <c r="A41" s="4">
        <v>37</v>
      </c>
      <c r="B41" s="9" t="s">
        <v>7</v>
      </c>
      <c r="C41" s="4"/>
      <c r="D41" s="4"/>
      <c r="E41" s="4"/>
      <c r="F41" s="4"/>
      <c r="G41" s="4"/>
      <c r="H41" s="4">
        <f>46/27</f>
        <v>1.7037037037037037</v>
      </c>
      <c r="I41" s="4"/>
      <c r="J41" s="4"/>
      <c r="K41" s="4"/>
      <c r="L41" s="4"/>
      <c r="M41" s="4"/>
      <c r="N41" s="4">
        <f>46/19</f>
        <v>2.4210526315789473</v>
      </c>
      <c r="O41" s="4"/>
      <c r="P41" s="4"/>
      <c r="Q41" s="4"/>
      <c r="R41" s="4"/>
      <c r="S41" s="4"/>
      <c r="T41" s="4"/>
      <c r="U41" s="4">
        <f>46/13</f>
        <v>3.5384615384615383</v>
      </c>
      <c r="V41" s="4"/>
      <c r="W41" s="4">
        <f>46/24</f>
        <v>1.9166666666666667</v>
      </c>
      <c r="X41" s="4">
        <f>46/10</f>
        <v>4.5999999999999996</v>
      </c>
      <c r="Y41" s="4"/>
      <c r="Z41" s="4"/>
      <c r="AA41" s="4"/>
      <c r="AB41" s="4"/>
      <c r="AC41" s="4"/>
      <c r="AD41" s="4"/>
      <c r="AE41" s="4"/>
      <c r="AF41" s="4"/>
      <c r="AG41" s="4">
        <f t="shared" si="9"/>
        <v>5</v>
      </c>
      <c r="AH41" s="8">
        <f t="shared" si="10"/>
        <v>14.179884540410855</v>
      </c>
    </row>
    <row r="42" spans="1:34" s="3" customFormat="1">
      <c r="A42" s="4">
        <v>38</v>
      </c>
      <c r="B42" s="4" t="s">
        <v>43</v>
      </c>
      <c r="C42" s="4">
        <f>46/29</f>
        <v>1.5862068965517242</v>
      </c>
      <c r="D42" s="4">
        <f>46/31</f>
        <v>1.4838709677419355</v>
      </c>
      <c r="E42" s="4"/>
      <c r="F42" s="4"/>
      <c r="G42" s="4">
        <f>46/25</f>
        <v>1.84</v>
      </c>
      <c r="H42" s="4"/>
      <c r="I42" s="4"/>
      <c r="J42" s="4">
        <f>46/32</f>
        <v>1.4375</v>
      </c>
      <c r="K42" s="4"/>
      <c r="L42" s="4">
        <f>46/23</f>
        <v>2</v>
      </c>
      <c r="M42" s="4"/>
      <c r="N42" s="4"/>
      <c r="O42" s="4"/>
      <c r="P42" s="4">
        <f>46/33</f>
        <v>1.393939393939394</v>
      </c>
      <c r="Q42" s="4"/>
      <c r="R42" s="4"/>
      <c r="S42" s="4"/>
      <c r="T42" s="4"/>
      <c r="U42" s="4">
        <f>46/13</f>
        <v>3.5384615384615383</v>
      </c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>
        <f t="shared" si="9"/>
        <v>7</v>
      </c>
      <c r="AH42" s="8">
        <f t="shared" si="10"/>
        <v>13.279978796694593</v>
      </c>
    </row>
    <row r="43" spans="1:34" s="3" customFormat="1">
      <c r="A43" s="4">
        <v>39</v>
      </c>
      <c r="B43" s="4" t="s">
        <v>17</v>
      </c>
      <c r="C43" s="4"/>
      <c r="D43" s="4"/>
      <c r="E43" s="4"/>
      <c r="F43" s="4"/>
      <c r="G43" s="4"/>
      <c r="H43" s="4"/>
      <c r="I43" s="4"/>
      <c r="J43" s="4"/>
      <c r="K43" s="4"/>
      <c r="L43" s="4">
        <f>46/23</f>
        <v>2</v>
      </c>
      <c r="M43" s="4">
        <f>46/27</f>
        <v>1.7037037037037037</v>
      </c>
      <c r="N43" s="4"/>
      <c r="O43" s="4"/>
      <c r="P43" s="4"/>
      <c r="Q43" s="4"/>
      <c r="R43" s="4"/>
      <c r="S43" s="4"/>
      <c r="T43" s="4"/>
      <c r="U43" s="4">
        <f>46/13</f>
        <v>3.5384615384615383</v>
      </c>
      <c r="V43" s="4"/>
      <c r="W43" s="4">
        <f>46/24</f>
        <v>1.9166666666666667</v>
      </c>
      <c r="X43" s="4"/>
      <c r="Y43" s="4"/>
      <c r="Z43" s="4"/>
      <c r="AA43" s="4"/>
      <c r="AB43" s="4"/>
      <c r="AC43" s="4"/>
      <c r="AD43" s="4"/>
      <c r="AE43" s="4"/>
      <c r="AF43" s="4"/>
      <c r="AG43" s="4">
        <f t="shared" si="9"/>
        <v>4</v>
      </c>
      <c r="AH43" s="8">
        <f t="shared" si="10"/>
        <v>9.1588319088319086</v>
      </c>
    </row>
    <row r="44" spans="1:34" s="3" customFormat="1">
      <c r="A44" s="4">
        <v>40</v>
      </c>
      <c r="B44" s="4" t="s">
        <v>26</v>
      </c>
      <c r="C44" s="4">
        <f>46/29</f>
        <v>1.5862068965517242</v>
      </c>
      <c r="D44" s="4">
        <f>46/31</f>
        <v>1.4838709677419355</v>
      </c>
      <c r="E44" s="4"/>
      <c r="F44" s="4"/>
      <c r="G44" s="4">
        <f>46/25</f>
        <v>1.84</v>
      </c>
      <c r="H44" s="4"/>
      <c r="I44" s="4"/>
      <c r="J44" s="4"/>
      <c r="K44" s="4"/>
      <c r="L44" s="4"/>
      <c r="M44" s="4"/>
      <c r="N44" s="4"/>
      <c r="O44" s="4"/>
      <c r="P44" s="4">
        <f>46/33</f>
        <v>1.393939393939394</v>
      </c>
      <c r="Q44" s="4">
        <f>46/24</f>
        <v>1.9166666666666667</v>
      </c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>
        <f t="shared" si="9"/>
        <v>5</v>
      </c>
      <c r="AH44" s="8">
        <f t="shared" si="10"/>
        <v>8.2206839248997206</v>
      </c>
    </row>
    <row r="45" spans="1:34" s="3" customFormat="1">
      <c r="A45" s="4">
        <v>41</v>
      </c>
      <c r="B45" s="9" t="s">
        <v>10</v>
      </c>
      <c r="C45" s="4">
        <f>46/29</f>
        <v>1.5862068965517242</v>
      </c>
      <c r="D45" s="4"/>
      <c r="E45" s="4"/>
      <c r="F45" s="4"/>
      <c r="G45" s="4">
        <f>46/25</f>
        <v>1.84</v>
      </c>
      <c r="H45" s="4"/>
      <c r="I45" s="4"/>
      <c r="J45" s="4">
        <f>46/32</f>
        <v>1.4375</v>
      </c>
      <c r="K45" s="4"/>
      <c r="L45" s="4"/>
      <c r="M45" s="4"/>
      <c r="N45" s="4"/>
      <c r="O45" s="4"/>
      <c r="P45" s="4">
        <f>46/33</f>
        <v>1.393939393939394</v>
      </c>
      <c r="Q45" s="4"/>
      <c r="R45" s="4"/>
      <c r="S45" s="4"/>
      <c r="T45" s="4">
        <f>46/24</f>
        <v>1.9166666666666667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>
        <f t="shared" si="9"/>
        <v>5</v>
      </c>
      <c r="AH45" s="8">
        <f t="shared" si="10"/>
        <v>8.1743129571577846</v>
      </c>
    </row>
    <row r="46" spans="1:34" s="3" customFormat="1">
      <c r="A46" s="4">
        <v>42</v>
      </c>
      <c r="B46" s="4" t="s">
        <v>45</v>
      </c>
      <c r="C46" s="4">
        <f>46/29</f>
        <v>1.5862068965517242</v>
      </c>
      <c r="D46" s="4"/>
      <c r="E46" s="4"/>
      <c r="F46" s="4"/>
      <c r="G46" s="4"/>
      <c r="H46" s="4"/>
      <c r="I46" s="4"/>
      <c r="J46" s="4">
        <f>46/32</f>
        <v>1.4375</v>
      </c>
      <c r="K46" s="4"/>
      <c r="L46" s="4"/>
      <c r="M46" s="4"/>
      <c r="N46" s="4">
        <f>46/19</f>
        <v>2.4210526315789473</v>
      </c>
      <c r="O46" s="4"/>
      <c r="P46" s="4">
        <f>46/33</f>
        <v>1.393939393939394</v>
      </c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>
        <f t="shared" si="9"/>
        <v>4</v>
      </c>
      <c r="AH46" s="8">
        <f t="shared" si="10"/>
        <v>6.8386989220700656</v>
      </c>
    </row>
    <row r="47" spans="1:34" s="3" customFormat="1">
      <c r="A47" s="4">
        <v>43</v>
      </c>
      <c r="B47" s="4" t="s">
        <v>44</v>
      </c>
      <c r="C47" s="4"/>
      <c r="D47" s="4"/>
      <c r="E47" s="4"/>
      <c r="F47" s="4"/>
      <c r="G47" s="4"/>
      <c r="H47" s="4"/>
      <c r="I47" s="4"/>
      <c r="J47" s="4">
        <f>46/32</f>
        <v>1.4375</v>
      </c>
      <c r="K47" s="4"/>
      <c r="L47" s="4"/>
      <c r="M47" s="4"/>
      <c r="N47" s="4"/>
      <c r="O47" s="4"/>
      <c r="P47" s="4">
        <f>46/33</f>
        <v>1.393939393939394</v>
      </c>
      <c r="Q47" s="4"/>
      <c r="R47" s="4"/>
      <c r="S47" s="4"/>
      <c r="T47" s="4">
        <f>46/24</f>
        <v>1.9166666666666667</v>
      </c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>
        <f t="shared" si="9"/>
        <v>3</v>
      </c>
      <c r="AH47" s="8">
        <f t="shared" si="10"/>
        <v>4.7481060606060606</v>
      </c>
    </row>
    <row r="48" spans="1:34" s="3" customFormat="1">
      <c r="A48" s="4">
        <v>44</v>
      </c>
      <c r="B48" s="4" t="s">
        <v>49</v>
      </c>
      <c r="C48" s="4">
        <f>46/29</f>
        <v>1.5862068965517242</v>
      </c>
      <c r="D48" s="4"/>
      <c r="E48" s="4"/>
      <c r="F48" s="4"/>
      <c r="G48" s="4"/>
      <c r="H48" s="4"/>
      <c r="I48" s="4"/>
      <c r="J48" s="4">
        <f>46/32</f>
        <v>1.4375</v>
      </c>
      <c r="K48" s="4"/>
      <c r="L48" s="4"/>
      <c r="M48" s="4"/>
      <c r="N48" s="4"/>
      <c r="O48" s="4"/>
      <c r="P48" s="4">
        <f>46/33</f>
        <v>1.393939393939394</v>
      </c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>
        <f t="shared" si="9"/>
        <v>3</v>
      </c>
      <c r="AH48" s="8">
        <f t="shared" si="10"/>
        <v>4.4176462904911187</v>
      </c>
    </row>
    <row r="49" spans="1:34" s="3" customFormat="1">
      <c r="A49" s="4">
        <v>45</v>
      </c>
      <c r="B49" s="4" t="s">
        <v>20</v>
      </c>
      <c r="C49" s="4"/>
      <c r="D49" s="4"/>
      <c r="E49" s="4"/>
      <c r="F49" s="4"/>
      <c r="G49" s="4"/>
      <c r="H49" s="4"/>
      <c r="I49" s="4"/>
      <c r="J49" s="4">
        <f>46/32</f>
        <v>1.4375</v>
      </c>
      <c r="K49" s="4"/>
      <c r="L49" s="4"/>
      <c r="M49" s="4"/>
      <c r="N49" s="4"/>
      <c r="O49" s="4"/>
      <c r="P49" s="4"/>
      <c r="Q49" s="4">
        <f>46/24</f>
        <v>1.9166666666666667</v>
      </c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>
        <f t="shared" si="9"/>
        <v>2</v>
      </c>
      <c r="AH49" s="8">
        <f t="shared" si="10"/>
        <v>3.354166666666667</v>
      </c>
    </row>
    <row r="50" spans="1:34" s="3" customFormat="1">
      <c r="A50" s="4">
        <v>46</v>
      </c>
      <c r="B50" s="4" t="s">
        <v>48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>
        <f>46/19</f>
        <v>2.4210526315789473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>
        <f t="shared" si="9"/>
        <v>1</v>
      </c>
      <c r="AH50" s="8">
        <f t="shared" si="10"/>
        <v>2.4210526315789473</v>
      </c>
    </row>
    <row r="51" spans="1:34" s="3" customForma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7"/>
    </row>
    <row r="52" spans="1:34" s="3" customFormat="1">
      <c r="A52" s="4"/>
      <c r="B52" s="5" t="s">
        <v>2</v>
      </c>
      <c r="C52" s="4">
        <f t="shared" ref="C52:AF52" si="20">COUNT(C5:C51)</f>
        <v>29</v>
      </c>
      <c r="D52" s="4">
        <f t="shared" si="20"/>
        <v>31</v>
      </c>
      <c r="E52" s="4">
        <f t="shared" si="20"/>
        <v>11</v>
      </c>
      <c r="F52" s="4">
        <f t="shared" si="20"/>
        <v>5</v>
      </c>
      <c r="G52" s="4">
        <f t="shared" si="20"/>
        <v>25</v>
      </c>
      <c r="H52" s="4">
        <f t="shared" si="20"/>
        <v>27</v>
      </c>
      <c r="I52" s="4">
        <f t="shared" si="20"/>
        <v>18</v>
      </c>
      <c r="J52" s="4">
        <f t="shared" si="20"/>
        <v>32</v>
      </c>
      <c r="K52" s="4">
        <f t="shared" si="20"/>
        <v>20</v>
      </c>
      <c r="L52" s="4">
        <f t="shared" si="20"/>
        <v>23</v>
      </c>
      <c r="M52" s="4">
        <f t="shared" si="20"/>
        <v>27</v>
      </c>
      <c r="N52" s="4">
        <f t="shared" si="20"/>
        <v>19</v>
      </c>
      <c r="O52" s="4">
        <f t="shared" si="20"/>
        <v>15</v>
      </c>
      <c r="P52" s="4">
        <f t="shared" si="20"/>
        <v>33</v>
      </c>
      <c r="Q52" s="4">
        <f t="shared" si="20"/>
        <v>24</v>
      </c>
      <c r="R52" s="4">
        <f t="shared" si="20"/>
        <v>3</v>
      </c>
      <c r="S52" s="4">
        <f t="shared" si="20"/>
        <v>9</v>
      </c>
      <c r="T52" s="4">
        <f t="shared" si="20"/>
        <v>24</v>
      </c>
      <c r="U52" s="4">
        <f t="shared" si="20"/>
        <v>13</v>
      </c>
      <c r="V52" s="4">
        <f t="shared" si="20"/>
        <v>5</v>
      </c>
      <c r="W52" s="4">
        <f t="shared" si="20"/>
        <v>24</v>
      </c>
      <c r="X52" s="4">
        <f t="shared" si="20"/>
        <v>10</v>
      </c>
      <c r="Y52" s="4">
        <f t="shared" si="20"/>
        <v>14</v>
      </c>
      <c r="Z52" s="4">
        <f t="shared" si="20"/>
        <v>16</v>
      </c>
      <c r="AA52" s="4">
        <f t="shared" si="20"/>
        <v>11</v>
      </c>
      <c r="AB52" s="4">
        <f t="shared" si="20"/>
        <v>12</v>
      </c>
      <c r="AC52" s="4">
        <f t="shared" si="20"/>
        <v>8</v>
      </c>
      <c r="AD52" s="4">
        <f t="shared" si="20"/>
        <v>15</v>
      </c>
      <c r="AE52" s="4">
        <f t="shared" si="20"/>
        <v>13</v>
      </c>
      <c r="AF52" s="4">
        <f t="shared" si="20"/>
        <v>3</v>
      </c>
      <c r="AG52" s="4"/>
      <c r="AH52" s="4"/>
    </row>
    <row r="53" spans="1:34">
      <c r="A53" s="10"/>
      <c r="B53" s="5" t="s">
        <v>4</v>
      </c>
      <c r="C53" s="10">
        <f>39/C52</f>
        <v>1.3448275862068966</v>
      </c>
      <c r="D53" s="10">
        <f t="shared" ref="D53:AF53" si="21">39/D52</f>
        <v>1.2580645161290323</v>
      </c>
      <c r="E53" s="10">
        <f t="shared" si="21"/>
        <v>3.5454545454545454</v>
      </c>
      <c r="F53" s="10">
        <f t="shared" si="21"/>
        <v>7.8</v>
      </c>
      <c r="G53" s="10">
        <f t="shared" si="21"/>
        <v>1.56</v>
      </c>
      <c r="H53" s="10">
        <f t="shared" si="21"/>
        <v>1.4444444444444444</v>
      </c>
      <c r="I53" s="10">
        <f t="shared" si="21"/>
        <v>2.1666666666666665</v>
      </c>
      <c r="J53" s="10">
        <f t="shared" si="21"/>
        <v>1.21875</v>
      </c>
      <c r="K53" s="10">
        <f t="shared" si="21"/>
        <v>1.95</v>
      </c>
      <c r="L53" s="10">
        <f t="shared" si="21"/>
        <v>1.6956521739130435</v>
      </c>
      <c r="M53" s="10">
        <f t="shared" si="21"/>
        <v>1.4444444444444444</v>
      </c>
      <c r="N53" s="10">
        <f t="shared" si="21"/>
        <v>2.0526315789473686</v>
      </c>
      <c r="O53" s="10">
        <f t="shared" si="21"/>
        <v>2.6</v>
      </c>
      <c r="P53" s="10">
        <f t="shared" si="21"/>
        <v>1.1818181818181819</v>
      </c>
      <c r="Q53" s="10">
        <f t="shared" si="21"/>
        <v>1.625</v>
      </c>
      <c r="R53" s="10">
        <f t="shared" si="21"/>
        <v>13</v>
      </c>
      <c r="S53" s="10">
        <f t="shared" si="21"/>
        <v>4.333333333333333</v>
      </c>
      <c r="T53" s="10">
        <f t="shared" si="21"/>
        <v>1.625</v>
      </c>
      <c r="U53" s="10">
        <f t="shared" si="21"/>
        <v>3</v>
      </c>
      <c r="V53" s="10">
        <f t="shared" si="21"/>
        <v>7.8</v>
      </c>
      <c r="W53" s="10">
        <f t="shared" si="21"/>
        <v>1.625</v>
      </c>
      <c r="X53" s="10">
        <f t="shared" si="21"/>
        <v>3.9</v>
      </c>
      <c r="Y53" s="10">
        <f t="shared" si="21"/>
        <v>2.7857142857142856</v>
      </c>
      <c r="Z53" s="10">
        <f t="shared" si="21"/>
        <v>2.4375</v>
      </c>
      <c r="AA53" s="10">
        <f t="shared" si="21"/>
        <v>3.5454545454545454</v>
      </c>
      <c r="AB53" s="10">
        <f t="shared" si="21"/>
        <v>3.25</v>
      </c>
      <c r="AC53" s="10">
        <f t="shared" si="21"/>
        <v>4.875</v>
      </c>
      <c r="AD53" s="10">
        <f t="shared" si="21"/>
        <v>2.6</v>
      </c>
      <c r="AE53" s="10">
        <f t="shared" si="21"/>
        <v>3</v>
      </c>
      <c r="AF53" s="10">
        <f t="shared" si="21"/>
        <v>13</v>
      </c>
      <c r="AG53" s="10"/>
      <c r="AH53" s="10"/>
    </row>
    <row r="54" spans="1:34">
      <c r="B54" s="2"/>
    </row>
  </sheetData>
  <sortState ref="B3:AI48">
    <sortCondition descending="1" ref="AH3:AH48"/>
  </sortState>
  <pageMargins left="0.7" right="0.7" top="0.75" bottom="0.75" header="0.3" footer="0.3"/>
  <pageSetup paperSize="166" scale="67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28"/>
  <sheetViews>
    <sheetView zoomScaleNormal="100" workbookViewId="0">
      <pane xSplit="2" ySplit="4" topLeftCell="C17" activePane="bottomRight" state="frozen"/>
      <selection activeCell="AI30" sqref="AI30"/>
      <selection pane="topRight" activeCell="AI30" sqref="AI30"/>
      <selection pane="bottomLeft" activeCell="AI30" sqref="AI30"/>
      <selection pane="bottomRight" activeCell="A24" sqref="A24:XFD26"/>
    </sheetView>
  </sheetViews>
  <sheetFormatPr defaultRowHeight="15"/>
  <cols>
    <col min="1" max="1" width="3.42578125" customWidth="1"/>
    <col min="2" max="2" width="34.5703125" customWidth="1"/>
    <col min="3" max="17" width="3.7109375" customWidth="1"/>
    <col min="18" max="32" width="3.7109375" hidden="1" customWidth="1"/>
    <col min="33" max="33" width="8" customWidth="1"/>
  </cols>
  <sheetData>
    <row r="1" spans="1:34">
      <c r="A1" t="s">
        <v>67</v>
      </c>
    </row>
    <row r="3" spans="1:34" s="3" customFormat="1">
      <c r="A3" s="4"/>
      <c r="B3" s="5" t="s">
        <v>2</v>
      </c>
      <c r="C3" s="4">
        <f t="shared" ref="C3:Q3" si="0">COUNT(C5:C19)</f>
        <v>4</v>
      </c>
      <c r="D3" s="4">
        <f t="shared" si="0"/>
        <v>7</v>
      </c>
      <c r="E3" s="4">
        <f t="shared" si="0"/>
        <v>0</v>
      </c>
      <c r="F3" s="4">
        <f t="shared" si="0"/>
        <v>0</v>
      </c>
      <c r="G3" s="4">
        <f t="shared" si="0"/>
        <v>1</v>
      </c>
      <c r="H3" s="4">
        <f t="shared" si="0"/>
        <v>1</v>
      </c>
      <c r="I3" s="4">
        <f t="shared" si="0"/>
        <v>7</v>
      </c>
      <c r="J3" s="4">
        <f t="shared" si="0"/>
        <v>3</v>
      </c>
      <c r="K3" s="4">
        <f t="shared" si="0"/>
        <v>2</v>
      </c>
      <c r="L3" s="4">
        <f t="shared" si="0"/>
        <v>1</v>
      </c>
      <c r="M3" s="4">
        <f t="shared" si="0"/>
        <v>3</v>
      </c>
      <c r="N3" s="4">
        <f t="shared" si="0"/>
        <v>4</v>
      </c>
      <c r="O3" s="4">
        <f t="shared" si="0"/>
        <v>4</v>
      </c>
      <c r="P3" s="4">
        <f t="shared" si="0"/>
        <v>0</v>
      </c>
      <c r="Q3" s="4">
        <f t="shared" si="0"/>
        <v>0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s="3" customFormat="1">
      <c r="A4" s="4" t="s">
        <v>1</v>
      </c>
      <c r="B4" s="6" t="s">
        <v>0</v>
      </c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  <c r="J4" s="4">
        <v>8</v>
      </c>
      <c r="K4" s="4">
        <v>9</v>
      </c>
      <c r="L4" s="4">
        <v>10</v>
      </c>
      <c r="M4" s="4">
        <v>11</v>
      </c>
      <c r="N4" s="4">
        <v>12</v>
      </c>
      <c r="O4" s="4">
        <v>13</v>
      </c>
      <c r="P4" s="4">
        <v>14</v>
      </c>
      <c r="Q4" s="4">
        <v>15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 t="s">
        <v>5</v>
      </c>
      <c r="AH4" s="7" t="s">
        <v>3</v>
      </c>
    </row>
    <row r="5" spans="1:34" s="3" customFormat="1">
      <c r="A5" s="4">
        <v>1</v>
      </c>
      <c r="B5" s="4" t="s">
        <v>38</v>
      </c>
      <c r="C5" s="4"/>
      <c r="D5" s="4">
        <f>14/7</f>
        <v>2</v>
      </c>
      <c r="E5" s="4"/>
      <c r="F5" s="4"/>
      <c r="G5" s="4"/>
      <c r="H5" s="4">
        <f>14/1</f>
        <v>14</v>
      </c>
      <c r="I5" s="4">
        <f>14/7</f>
        <v>2</v>
      </c>
      <c r="J5" s="4">
        <f>14/3</f>
        <v>4.666666666666667</v>
      </c>
      <c r="K5" s="4">
        <f>14/2</f>
        <v>7</v>
      </c>
      <c r="L5" s="4"/>
      <c r="M5" s="4">
        <f>14/3</f>
        <v>4.666666666666667</v>
      </c>
      <c r="N5" s="4">
        <f>14/4</f>
        <v>3.5</v>
      </c>
      <c r="O5" s="4">
        <f>14/4</f>
        <v>3.5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>
        <f t="shared" ref="AG5:AG18" si="1">COUNT(C5:AF5)</f>
        <v>8</v>
      </c>
      <c r="AH5" s="8">
        <f t="shared" ref="AH5:AH18" si="2">SUM(C5:AF5)</f>
        <v>41.333333333333336</v>
      </c>
    </row>
    <row r="6" spans="1:34" s="3" customFormat="1">
      <c r="A6" s="4">
        <v>2</v>
      </c>
      <c r="B6" s="4" t="s">
        <v>27</v>
      </c>
      <c r="C6" s="4"/>
      <c r="D6" s="4">
        <f>14/7</f>
        <v>2</v>
      </c>
      <c r="E6" s="4"/>
      <c r="F6" s="4"/>
      <c r="G6" s="4">
        <f>14/1</f>
        <v>14</v>
      </c>
      <c r="H6" s="4"/>
      <c r="I6" s="4">
        <f>14/7</f>
        <v>2</v>
      </c>
      <c r="J6" s="4">
        <f>14/3</f>
        <v>4.666666666666667</v>
      </c>
      <c r="K6" s="4"/>
      <c r="L6" s="4"/>
      <c r="M6" s="4">
        <f>14/3</f>
        <v>4.666666666666667</v>
      </c>
      <c r="N6" s="4">
        <f>14/4</f>
        <v>3.5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>
        <f t="shared" si="1"/>
        <v>6</v>
      </c>
      <c r="AH6" s="8">
        <f t="shared" si="2"/>
        <v>30.833333333333336</v>
      </c>
    </row>
    <row r="7" spans="1:34" s="3" customFormat="1">
      <c r="A7" s="4">
        <v>3</v>
      </c>
      <c r="B7" s="4" t="s">
        <v>37</v>
      </c>
      <c r="C7" s="4"/>
      <c r="D7" s="4">
        <f>14/7</f>
        <v>2</v>
      </c>
      <c r="E7" s="4"/>
      <c r="F7" s="4"/>
      <c r="G7" s="4"/>
      <c r="H7" s="4"/>
      <c r="I7" s="4"/>
      <c r="J7" s="4">
        <f>14/3</f>
        <v>4.666666666666667</v>
      </c>
      <c r="K7" s="4"/>
      <c r="L7" s="4">
        <f>14/1</f>
        <v>14</v>
      </c>
      <c r="M7" s="4">
        <f>14/3</f>
        <v>4.666666666666667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>
        <f t="shared" si="1"/>
        <v>4</v>
      </c>
      <c r="AH7" s="8">
        <f t="shared" si="2"/>
        <v>25.333333333333336</v>
      </c>
    </row>
    <row r="8" spans="1:34" s="3" customFormat="1">
      <c r="A8" s="4">
        <v>4</v>
      </c>
      <c r="B8" s="4" t="s">
        <v>28</v>
      </c>
      <c r="C8" s="4"/>
      <c r="D8" s="4">
        <f>14/7</f>
        <v>2</v>
      </c>
      <c r="E8" s="4"/>
      <c r="F8" s="4"/>
      <c r="G8" s="4"/>
      <c r="H8" s="4"/>
      <c r="I8" s="4"/>
      <c r="J8" s="4"/>
      <c r="K8" s="4">
        <f>14/2</f>
        <v>7</v>
      </c>
      <c r="L8" s="4"/>
      <c r="M8" s="4"/>
      <c r="N8" s="4"/>
      <c r="O8" s="4">
        <f>14/4</f>
        <v>3.5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>
        <f t="shared" si="1"/>
        <v>3</v>
      </c>
      <c r="AH8" s="8">
        <f t="shared" si="2"/>
        <v>12.5</v>
      </c>
    </row>
    <row r="9" spans="1:34" s="3" customFormat="1">
      <c r="A9" s="4">
        <v>5</v>
      </c>
      <c r="B9" s="4" t="s">
        <v>32</v>
      </c>
      <c r="C9" s="4">
        <f>14/4</f>
        <v>3.5</v>
      </c>
      <c r="D9" s="4"/>
      <c r="E9" s="4"/>
      <c r="F9" s="4"/>
      <c r="G9" s="4"/>
      <c r="H9" s="4"/>
      <c r="I9" s="4"/>
      <c r="J9" s="4"/>
      <c r="K9" s="4"/>
      <c r="L9" s="4"/>
      <c r="M9" s="4"/>
      <c r="N9" s="4">
        <f>14/4</f>
        <v>3.5</v>
      </c>
      <c r="O9" s="4">
        <f>14/4</f>
        <v>3.5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>
        <f t="shared" si="1"/>
        <v>3</v>
      </c>
      <c r="AH9" s="8">
        <f t="shared" si="2"/>
        <v>10.5</v>
      </c>
    </row>
    <row r="10" spans="1:34" s="3" customFormat="1">
      <c r="A10" s="4">
        <v>6</v>
      </c>
      <c r="B10" s="4" t="s">
        <v>29</v>
      </c>
      <c r="C10" s="4">
        <f>14/4</f>
        <v>3.5</v>
      </c>
      <c r="D10" s="4">
        <f>14/7</f>
        <v>2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>
        <f t="shared" si="1"/>
        <v>2</v>
      </c>
      <c r="AH10" s="8">
        <f t="shared" si="2"/>
        <v>5.5</v>
      </c>
    </row>
    <row r="11" spans="1:34" s="3" customFormat="1">
      <c r="A11" s="4">
        <v>6</v>
      </c>
      <c r="B11" s="4" t="s">
        <v>36</v>
      </c>
      <c r="C11" s="4">
        <f>14/4</f>
        <v>3.5</v>
      </c>
      <c r="D11" s="4"/>
      <c r="E11" s="4"/>
      <c r="F11" s="4"/>
      <c r="G11" s="4"/>
      <c r="H11" s="4"/>
      <c r="I11" s="4">
        <f>14/7</f>
        <v>2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>
        <f t="shared" si="1"/>
        <v>2</v>
      </c>
      <c r="AH11" s="8">
        <f t="shared" si="2"/>
        <v>5.5</v>
      </c>
    </row>
    <row r="12" spans="1:34" s="3" customFormat="1">
      <c r="A12" s="4">
        <v>7</v>
      </c>
      <c r="B12" s="4" t="s">
        <v>31</v>
      </c>
      <c r="C12" s="4"/>
      <c r="D12" s="4">
        <f>14/7</f>
        <v>2</v>
      </c>
      <c r="E12" s="4"/>
      <c r="F12" s="4"/>
      <c r="G12" s="4"/>
      <c r="H12" s="4"/>
      <c r="I12" s="4">
        <f>14/7</f>
        <v>2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>
        <f t="shared" si="1"/>
        <v>2</v>
      </c>
      <c r="AH12" s="8">
        <f t="shared" si="2"/>
        <v>4</v>
      </c>
    </row>
    <row r="13" spans="1:34" s="3" customFormat="1">
      <c r="A13" s="4">
        <v>7</v>
      </c>
      <c r="B13" s="4" t="s">
        <v>35</v>
      </c>
      <c r="C13" s="4"/>
      <c r="D13" s="4">
        <f>14/7</f>
        <v>2</v>
      </c>
      <c r="E13" s="4"/>
      <c r="F13" s="4"/>
      <c r="G13" s="4"/>
      <c r="H13" s="4"/>
      <c r="I13" s="4">
        <f>14/7</f>
        <v>2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>
        <f t="shared" si="1"/>
        <v>2</v>
      </c>
      <c r="AH13" s="8">
        <f t="shared" si="2"/>
        <v>4</v>
      </c>
    </row>
    <row r="14" spans="1:34" s="3" customFormat="1">
      <c r="A14" s="4">
        <v>8</v>
      </c>
      <c r="B14" s="4" t="s">
        <v>39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>
        <f>14/4</f>
        <v>3.5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>
        <f t="shared" si="1"/>
        <v>1</v>
      </c>
      <c r="AH14" s="8">
        <f t="shared" si="2"/>
        <v>3.5</v>
      </c>
    </row>
    <row r="15" spans="1:34" s="3" customFormat="1">
      <c r="A15" s="4">
        <v>8</v>
      </c>
      <c r="B15" s="4" t="s">
        <v>33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>
        <f>14/4</f>
        <v>3.5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>
        <f t="shared" si="1"/>
        <v>1</v>
      </c>
      <c r="AH15" s="8">
        <f t="shared" si="2"/>
        <v>3.5</v>
      </c>
    </row>
    <row r="16" spans="1:34" s="3" customFormat="1">
      <c r="A16" s="4">
        <v>8</v>
      </c>
      <c r="B16" s="4" t="s">
        <v>30</v>
      </c>
      <c r="C16" s="4">
        <f>14/4</f>
        <v>3.5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>
        <f t="shared" si="1"/>
        <v>1</v>
      </c>
      <c r="AH16" s="8">
        <f t="shared" si="2"/>
        <v>3.5</v>
      </c>
    </row>
    <row r="17" spans="1:34" s="3" customFormat="1">
      <c r="A17" s="4">
        <v>9</v>
      </c>
      <c r="B17" s="4" t="s">
        <v>40</v>
      </c>
      <c r="C17" s="4"/>
      <c r="D17" s="4"/>
      <c r="E17" s="4"/>
      <c r="F17" s="4"/>
      <c r="G17" s="4"/>
      <c r="H17" s="4"/>
      <c r="I17" s="4">
        <f>14/7</f>
        <v>2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>
        <f t="shared" si="1"/>
        <v>1</v>
      </c>
      <c r="AH17" s="8">
        <f t="shared" si="2"/>
        <v>2</v>
      </c>
    </row>
    <row r="18" spans="1:34" s="3" customFormat="1">
      <c r="A18" s="4">
        <v>9</v>
      </c>
      <c r="B18" s="4" t="s">
        <v>34</v>
      </c>
      <c r="C18" s="4"/>
      <c r="D18" s="4"/>
      <c r="E18" s="4"/>
      <c r="F18" s="4"/>
      <c r="G18" s="4"/>
      <c r="H18" s="4"/>
      <c r="I18" s="4">
        <f>14/7</f>
        <v>2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>
        <f t="shared" si="1"/>
        <v>1</v>
      </c>
      <c r="AH18" s="8">
        <f t="shared" si="2"/>
        <v>2</v>
      </c>
    </row>
    <row r="19" spans="1:34" s="3" customForma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7"/>
    </row>
    <row r="20" spans="1:34" s="3" customFormat="1">
      <c r="A20" s="4"/>
      <c r="B20" s="5" t="s">
        <v>2</v>
      </c>
      <c r="C20" s="4">
        <f t="shared" ref="C20:AF20" si="3">COUNT(C5:C19)</f>
        <v>4</v>
      </c>
      <c r="D20" s="4">
        <f t="shared" si="3"/>
        <v>7</v>
      </c>
      <c r="E20" s="4">
        <f t="shared" si="3"/>
        <v>0</v>
      </c>
      <c r="F20" s="4">
        <f t="shared" si="3"/>
        <v>0</v>
      </c>
      <c r="G20" s="4">
        <f t="shared" si="3"/>
        <v>1</v>
      </c>
      <c r="H20" s="4">
        <f t="shared" si="3"/>
        <v>1</v>
      </c>
      <c r="I20" s="4">
        <f t="shared" si="3"/>
        <v>7</v>
      </c>
      <c r="J20" s="4">
        <f t="shared" si="3"/>
        <v>3</v>
      </c>
      <c r="K20" s="4">
        <f t="shared" si="3"/>
        <v>2</v>
      </c>
      <c r="L20" s="4">
        <f t="shared" si="3"/>
        <v>1</v>
      </c>
      <c r="M20" s="4">
        <f t="shared" si="3"/>
        <v>3</v>
      </c>
      <c r="N20" s="4">
        <f t="shared" si="3"/>
        <v>4</v>
      </c>
      <c r="O20" s="4">
        <f t="shared" si="3"/>
        <v>4</v>
      </c>
      <c r="P20" s="4">
        <f t="shared" si="3"/>
        <v>0</v>
      </c>
      <c r="Q20" s="4">
        <f t="shared" si="3"/>
        <v>0</v>
      </c>
      <c r="R20" s="4">
        <f t="shared" si="3"/>
        <v>0</v>
      </c>
      <c r="S20" s="4">
        <f t="shared" si="3"/>
        <v>0</v>
      </c>
      <c r="T20" s="4">
        <f t="shared" si="3"/>
        <v>0</v>
      </c>
      <c r="U20" s="4">
        <f t="shared" si="3"/>
        <v>0</v>
      </c>
      <c r="V20" s="4">
        <f t="shared" si="3"/>
        <v>0</v>
      </c>
      <c r="W20" s="4">
        <f t="shared" si="3"/>
        <v>0</v>
      </c>
      <c r="X20" s="4">
        <f t="shared" si="3"/>
        <v>0</v>
      </c>
      <c r="Y20" s="4">
        <f t="shared" si="3"/>
        <v>0</v>
      </c>
      <c r="Z20" s="4">
        <f t="shared" si="3"/>
        <v>0</v>
      </c>
      <c r="AA20" s="4">
        <f t="shared" si="3"/>
        <v>0</v>
      </c>
      <c r="AB20" s="4">
        <f t="shared" si="3"/>
        <v>0</v>
      </c>
      <c r="AC20" s="4">
        <f t="shared" si="3"/>
        <v>0</v>
      </c>
      <c r="AD20" s="4">
        <f t="shared" si="3"/>
        <v>0</v>
      </c>
      <c r="AE20" s="4">
        <f t="shared" si="3"/>
        <v>0</v>
      </c>
      <c r="AF20" s="4">
        <f t="shared" si="3"/>
        <v>0</v>
      </c>
      <c r="AG20" s="4"/>
      <c r="AH20" s="4"/>
    </row>
    <row r="21" spans="1:34" s="3" customFormat="1">
      <c r="A21" s="4"/>
      <c r="B21" s="5" t="s">
        <v>4</v>
      </c>
      <c r="C21" s="4">
        <f>39/C20</f>
        <v>9.75</v>
      </c>
      <c r="D21" s="4">
        <f t="shared" ref="D21:AF21" si="4">39/D20</f>
        <v>5.5714285714285712</v>
      </c>
      <c r="E21" s="4" t="e">
        <f t="shared" si="4"/>
        <v>#DIV/0!</v>
      </c>
      <c r="F21" s="4" t="e">
        <f t="shared" si="4"/>
        <v>#DIV/0!</v>
      </c>
      <c r="G21" s="4">
        <f t="shared" si="4"/>
        <v>39</v>
      </c>
      <c r="H21" s="4">
        <f t="shared" si="4"/>
        <v>39</v>
      </c>
      <c r="I21" s="4">
        <f t="shared" si="4"/>
        <v>5.5714285714285712</v>
      </c>
      <c r="J21" s="4">
        <f t="shared" si="4"/>
        <v>13</v>
      </c>
      <c r="K21" s="4">
        <f t="shared" si="4"/>
        <v>19.5</v>
      </c>
      <c r="L21" s="4">
        <f t="shared" si="4"/>
        <v>39</v>
      </c>
      <c r="M21" s="4">
        <f t="shared" si="4"/>
        <v>13</v>
      </c>
      <c r="N21" s="4">
        <f t="shared" si="4"/>
        <v>9.75</v>
      </c>
      <c r="O21" s="4">
        <f t="shared" si="4"/>
        <v>9.75</v>
      </c>
      <c r="P21" s="4" t="e">
        <f t="shared" si="4"/>
        <v>#DIV/0!</v>
      </c>
      <c r="Q21" s="4" t="e">
        <f t="shared" si="4"/>
        <v>#DIV/0!</v>
      </c>
      <c r="R21" s="4" t="e">
        <f t="shared" si="4"/>
        <v>#DIV/0!</v>
      </c>
      <c r="S21" s="4" t="e">
        <f t="shared" si="4"/>
        <v>#DIV/0!</v>
      </c>
      <c r="T21" s="4" t="e">
        <f t="shared" si="4"/>
        <v>#DIV/0!</v>
      </c>
      <c r="U21" s="4" t="e">
        <f t="shared" si="4"/>
        <v>#DIV/0!</v>
      </c>
      <c r="V21" s="4" t="e">
        <f t="shared" si="4"/>
        <v>#DIV/0!</v>
      </c>
      <c r="W21" s="4" t="e">
        <f t="shared" si="4"/>
        <v>#DIV/0!</v>
      </c>
      <c r="X21" s="4" t="e">
        <f t="shared" si="4"/>
        <v>#DIV/0!</v>
      </c>
      <c r="Y21" s="4" t="e">
        <f t="shared" si="4"/>
        <v>#DIV/0!</v>
      </c>
      <c r="Z21" s="4" t="e">
        <f t="shared" si="4"/>
        <v>#DIV/0!</v>
      </c>
      <c r="AA21" s="4" t="e">
        <f t="shared" si="4"/>
        <v>#DIV/0!</v>
      </c>
      <c r="AB21" s="4" t="e">
        <f t="shared" si="4"/>
        <v>#DIV/0!</v>
      </c>
      <c r="AC21" s="4" t="e">
        <f t="shared" si="4"/>
        <v>#DIV/0!</v>
      </c>
      <c r="AD21" s="4" t="e">
        <f t="shared" si="4"/>
        <v>#DIV/0!</v>
      </c>
      <c r="AE21" s="4" t="e">
        <f t="shared" si="4"/>
        <v>#DIV/0!</v>
      </c>
      <c r="AF21" s="4" t="e">
        <f t="shared" si="4"/>
        <v>#DIV/0!</v>
      </c>
      <c r="AG21" s="4"/>
      <c r="AH21" s="4"/>
    </row>
    <row r="22" spans="1:34" s="3" customFormat="1"/>
    <row r="23" spans="1:34" s="3" customFormat="1"/>
    <row r="24" spans="1:34" s="3" customFormat="1"/>
    <row r="25" spans="1:34" s="3" customFormat="1"/>
    <row r="26" spans="1:34" s="3" customFormat="1"/>
    <row r="27" spans="1:34" s="3" customFormat="1"/>
    <row r="28" spans="1:34" s="3" customFormat="1"/>
  </sheetData>
  <sortState ref="B12:R14">
    <sortCondition ref="B12:B14"/>
  </sortState>
  <pageMargins left="0.7" right="0.7" top="0.75" bottom="0.75" header="0.3" footer="0.3"/>
  <pageSetup paperSize="166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University Students</vt:lpstr>
      <vt:lpstr>School Students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RDV</dc:creator>
  <cp:lastModifiedBy>Пользователь Windows</cp:lastModifiedBy>
  <cp:lastPrinted>2017-02-23T20:50:19Z</cp:lastPrinted>
  <dcterms:created xsi:type="dcterms:W3CDTF">2013-02-21T13:02:44Z</dcterms:created>
  <dcterms:modified xsi:type="dcterms:W3CDTF">2017-02-26T12:10:41Z</dcterms:modified>
</cp:coreProperties>
</file>