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25" windowHeight="11025" firstSheet="4" activeTab="10"/>
  </bookViews>
  <sheets>
    <sheet name="Титульный лист" sheetId="1" r:id="rId1"/>
    <sheet name="Форма 1" sheetId="2" r:id="rId2"/>
    <sheet name="Форма 2" sheetId="3" r:id="rId3"/>
    <sheet name="Форма 3" sheetId="4" r:id="rId4"/>
    <sheet name="Форма 4" sheetId="5" r:id="rId5"/>
    <sheet name="Форма 5" sheetId="6" r:id="rId6"/>
    <sheet name="Расчет выручки" sheetId="7" r:id="rId7"/>
    <sheet name="Расходы на приобретаемое тепло" sheetId="8" r:id="rId8"/>
    <sheet name="Расходы на топливо" sheetId="9" r:id="rId9"/>
    <sheet name="Расчет эффектиности работы" sheetId="10" r:id="rId10"/>
    <sheet name="Расчет расходов на топливо" sheetId="11" r:id="rId11"/>
    <sheet name="Расчет зарплаты" sheetId="12" r:id="rId12"/>
    <sheet name="Расчет услуг пр. хр-ра" sheetId="13" r:id="rId13"/>
    <sheet name="Форма 7-1" sheetId="14" r:id="rId14"/>
    <sheet name="Форма 7-2" sheetId="15" r:id="rId15"/>
    <sheet name="Форма 7-3" sheetId="16" r:id="rId16"/>
    <sheet name="Форма 8" sheetId="17" r:id="rId17"/>
    <sheet name="Форма 9" sheetId="18" r:id="rId18"/>
    <sheet name="Форма 10" sheetId="19" r:id="rId19"/>
  </sheets>
  <calcPr calcId="125725"/>
</workbook>
</file>

<file path=xl/calcChain.xml><?xml version="1.0" encoding="utf-8"?>
<calcChain xmlns="http://schemas.openxmlformats.org/spreadsheetml/2006/main">
  <c r="D57" i="5"/>
  <c r="D53"/>
  <c r="D49"/>
  <c r="D48"/>
  <c r="D46"/>
  <c r="D45"/>
  <c r="D44"/>
  <c r="D43"/>
  <c r="B8" i="9"/>
  <c r="D14" i="5" s="1"/>
  <c r="D21"/>
  <c r="D20"/>
  <c r="D19"/>
  <c r="D13"/>
  <c r="C22" i="13"/>
  <c r="C17"/>
  <c r="C24" s="1"/>
  <c r="D36" i="11" l="1"/>
  <c r="D20"/>
  <c r="D38" s="1"/>
  <c r="H19" i="10"/>
  <c r="H36" i="11"/>
  <c r="F36"/>
  <c r="H20"/>
  <c r="F20"/>
  <c r="F38" s="1"/>
  <c r="O11" i="10"/>
  <c r="O10"/>
  <c r="O9"/>
  <c r="O8"/>
  <c r="O7"/>
  <c r="D59" i="5"/>
  <c r="N19" i="10" l="1"/>
  <c r="M19"/>
  <c r="L19"/>
  <c r="K19"/>
  <c r="J19"/>
  <c r="I19"/>
  <c r="G19"/>
  <c r="F19"/>
  <c r="E19"/>
  <c r="D19"/>
  <c r="C19"/>
  <c r="N15"/>
  <c r="M15"/>
  <c r="L15"/>
  <c r="K15"/>
  <c r="J15"/>
  <c r="I15"/>
  <c r="H15"/>
  <c r="G15"/>
  <c r="F15"/>
  <c r="E15"/>
  <c r="D15"/>
  <c r="C15"/>
  <c r="O15" l="1"/>
  <c r="O19"/>
  <c r="F11" i="12"/>
  <c r="F12" s="1"/>
  <c r="H20" i="8"/>
  <c r="D20"/>
  <c r="C12" i="7"/>
  <c r="B12"/>
  <c r="F13" i="12" l="1"/>
  <c r="F20" i="8"/>
  <c r="E20"/>
</calcChain>
</file>

<file path=xl/comments1.xml><?xml version="1.0" encoding="utf-8"?>
<comments xmlns="http://schemas.openxmlformats.org/spreadsheetml/2006/main">
  <authors>
    <author>ABC</author>
  </authors>
  <commentList>
    <comment ref="B26" authorId="0">
      <text>
        <r>
          <rPr>
            <b/>
            <sz val="8"/>
            <color rgb="FF000000"/>
            <rFont val="Arial"/>
            <family val="2"/>
            <charset val="204"/>
          </rPr>
          <t xml:space="preserve">тест:
</t>
        </r>
      </text>
    </comment>
  </commentList>
</comments>
</file>

<file path=xl/sharedStrings.xml><?xml version="1.0" encoding="utf-8"?>
<sst xmlns="http://schemas.openxmlformats.org/spreadsheetml/2006/main" count="807" uniqueCount="509">
  <si>
    <t>ФОРМЫ</t>
  </si>
  <si>
    <t>раскрытия  информации  по  производству</t>
  </si>
  <si>
    <t>тепловой  энергии  газовой котельной</t>
  </si>
  <si>
    <t>"Южно - Уральский  государственный</t>
  </si>
  <si>
    <t>университет"</t>
  </si>
  <si>
    <t xml:space="preserve">(национальный  исследовательский  </t>
  </si>
  <si>
    <t>университет)</t>
  </si>
  <si>
    <t>г. Челябинск</t>
  </si>
  <si>
    <t>высшего  образования</t>
  </si>
  <si>
    <t xml:space="preserve">  образовательное  учреждение</t>
  </si>
  <si>
    <t>Федеральное  государственное  автономное</t>
  </si>
  <si>
    <t>Формы раскрытия информации в сфере теплоснабжения и сфере оказания услуг по передаче тепловой энергии</t>
  </si>
  <si>
    <t xml:space="preserve">Форма 1. Информация о тарифе на тепловую энергию и надбавках к  тарифу на тепловую энергию¹¯² </t>
  </si>
  <si>
    <t>Наименование организации</t>
  </si>
  <si>
    <t xml:space="preserve">Федеральное  государственное  бюджетное  образовательное  учреждение  высшего  профессионального  образования  «Южно-Уральский  государственный  университет»  
(национальный  исследовательский  университет)
</t>
  </si>
  <si>
    <t>ИНН</t>
  </si>
  <si>
    <t>КПП</t>
  </si>
  <si>
    <t>Местонаходжение (адрес)</t>
  </si>
  <si>
    <t>Челябинская область г. Челябинск пр-т Ленина 76</t>
  </si>
  <si>
    <r>
      <t xml:space="preserve">Атрибуты решения по принятому тарифу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</si>
  <si>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Наименование регулирующего органа, принявшего решение</t>
  </si>
  <si>
    <t>Министерства тарифного регулирования и энергетики Челябинской области</t>
  </si>
  <si>
    <t>Период действия принятого тарифа</t>
  </si>
  <si>
    <t>на 2016-2018 годы</t>
  </si>
  <si>
    <t>Источник опубликования</t>
  </si>
  <si>
    <t>сайт  http:/www.tarif74.ru</t>
  </si>
  <si>
    <t>Потребители</t>
  </si>
  <si>
    <t>Горячая вода</t>
  </si>
  <si>
    <t>Отборный пар (кг/см2)</t>
  </si>
  <si>
    <t>Острый и редуцированный пар</t>
  </si>
  <si>
    <t>от 1,2 до 2,5</t>
  </si>
  <si>
    <t>от 2,5 до 7,0</t>
  </si>
  <si>
    <t xml:space="preserve">от 7,0 до 13,0 </t>
  </si>
  <si>
    <t>Свыше 13,0</t>
  </si>
  <si>
    <t>Бюджетные</t>
  </si>
  <si>
    <t>через тепловую сеть</t>
  </si>
  <si>
    <t>отпуск с коллекторов</t>
  </si>
  <si>
    <t>Иные</t>
  </si>
  <si>
    <t>Двухставочный тариф на тепловую энергию (для потребителей, получающих тепловую энергию через тепловую сеть)</t>
  </si>
  <si>
    <t>за энергию, руб/Гкал</t>
  </si>
  <si>
    <t>за мощность, руб/Гкал/час в мес</t>
  </si>
  <si>
    <t>Двухставочный тариф на тепловую энергию (для потребителей, получающих тепловую энергию на коллекторах производителей)</t>
  </si>
  <si>
    <r>
      <t>Атрибуты решения по принятой надбавке к тарифу регулируемой организации на тепловую энергию</t>
    </r>
    <r>
      <rPr>
        <sz val="11"/>
        <color theme="1"/>
        <rFont val="Calibri"/>
        <family val="2"/>
        <charset val="204"/>
        <scheme val="minor"/>
      </rPr>
      <t xml:space="preserve"> (наименование, дата, номер)</t>
    </r>
  </si>
  <si>
    <t>Период действия принятой надбавки</t>
  </si>
  <si>
    <t>Надбавка к тарифу регулируемой организации на тепловую энергию, руб/Гкал (руб/Гкал/час в месяц)</t>
  </si>
  <si>
    <t>Надбавка к тарифу на тепловую энергию не принималась</t>
  </si>
  <si>
    <r>
      <t xml:space="preserve">Атрибуты решения по принятой  надбавке к тарифу на тепловую энергию для потребителей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</si>
  <si>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Надбавка к тарифу на тепловую энергию для потребителей, руб/Гкал (руб/Гкал/час в месяц)</t>
  </si>
  <si>
    <t>Надбавка к тарифу на тепловую энергию для потребителей не принималась</t>
  </si>
  <si>
    <t>1 - раскрывается не позднее 30 дней со дня принятия соответствующего решения об установлении тарифа/надбавки на очередной период регулирования</t>
  </si>
  <si>
    <t>2 - одновременно с указанной информацией на сайте в сети Интернет публикуются сведения пунктов а-д, з-ц раздела 2 и пунктов б-д раздела 4 настоящей формы,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</si>
  <si>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  
(национальный  исследовательский  университет)
</t>
  </si>
  <si>
    <t>Форма 2. Информация о тарифе на услуги по вырабатанной тепловой энергии и надбавке к тарифу на услуги по передаче тепловой энергии¹¯²</t>
  </si>
  <si>
    <t xml:space="preserve">ИНН </t>
  </si>
  <si>
    <t>Местонахождение (адрес)</t>
  </si>
  <si>
    <t>Челябинская  область  г. Челябинск  пр-т  Ленина,  76</t>
  </si>
  <si>
    <t>Период действия установленного тарифа</t>
  </si>
  <si>
    <t>сайт  http;/www.tarif74.ru</t>
  </si>
  <si>
    <t>Наименование</t>
  </si>
  <si>
    <t>Показатель</t>
  </si>
  <si>
    <t>Тариф на услуги по вырабатанной тепловой энергии, руб/Гкал/час в мес (руб/Гкал)</t>
  </si>
  <si>
    <r>
      <t xml:space="preserve">Атрибуты решения по принятой надбавке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</si>
  <si>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Период действия установленной надбавки</t>
  </si>
  <si>
    <t>Надбавка к тарифу на услуги по передаче тепловой энергии, руб/Гкал/час в мес (руб/Гкал)</t>
  </si>
  <si>
    <t>Надбавка к тарифу на услуги по передаче тепловой энергии не принималась</t>
  </si>
  <si>
    <t>Форма 3. Информация о тарифах на подключение к системе теплоснабжения¹¯²</t>
  </si>
  <si>
    <t>Челябинская область  г. Челябинск  пр-т  Ленина,  76</t>
  </si>
  <si>
    <r>
      <t xml:space="preserve">Атрибуты решения по принятому тарифу на подключение создаваемых (реконструируемых) объектов недвижимости к системе теплоснабжения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</si>
  <si>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Тариф на подключение создаваемых (реконструируемых) объектов недвижимости к системе теплоснабжения, руб/Гкал/час</t>
  </si>
  <si>
    <t xml:space="preserve">                                    Не принимался</t>
  </si>
  <si>
    <r>
      <t xml:space="preserve">Атрибуты решения по принятому тарифу на подключение организаций к системе теплоснабжения                     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</si>
  <si>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Тариф на подключение организаций к системе теплоснабжения, руб/Гкал/час</t>
  </si>
  <si>
    <t>Не принимался</t>
  </si>
  <si>
    <t xml:space="preserve">Форма 4. Информация о плановых затратах регулируемой организации  </t>
  </si>
  <si>
    <t>Плановый период</t>
  </si>
  <si>
    <t>Вид деятельности организации (производство, передача и сбыт тепловой энергии)</t>
  </si>
  <si>
    <t>Производство  тепловой энергии</t>
  </si>
  <si>
    <t>№</t>
  </si>
  <si>
    <t>Наименование показателя</t>
  </si>
  <si>
    <t>Единица измерения</t>
  </si>
  <si>
    <t>1</t>
  </si>
  <si>
    <t>Затраты на покупную тепловую энергию (мощность)</t>
  </si>
  <si>
    <t>тыс.руб.</t>
  </si>
  <si>
    <t>2</t>
  </si>
  <si>
    <t>Затраты на топливо всего, в том числе:</t>
  </si>
  <si>
    <t>тыс. руб.</t>
  </si>
  <si>
    <t>2.1</t>
  </si>
  <si>
    <t>Уголь</t>
  </si>
  <si>
    <t>цена топлива</t>
  </si>
  <si>
    <t>руб./т</t>
  </si>
  <si>
    <t>объем топлива</t>
  </si>
  <si>
    <t>т</t>
  </si>
  <si>
    <t>способ приобретения</t>
  </si>
  <si>
    <t>2.2</t>
  </si>
  <si>
    <t>Газ природный - всего</t>
  </si>
  <si>
    <t>средняя цена топлива с учетом нерегулируемой цены</t>
  </si>
  <si>
    <t>руб./тыс.м3</t>
  </si>
  <si>
    <t>тыс.м3</t>
  </si>
  <si>
    <t>2.2.1</t>
  </si>
  <si>
    <t>Газ по регулируемой цене</t>
  </si>
  <si>
    <t xml:space="preserve">цена топлива </t>
  </si>
  <si>
    <t xml:space="preserve">объем топлива </t>
  </si>
  <si>
    <t>2.2.2</t>
  </si>
  <si>
    <t>Газ по нерегулируемой цене</t>
  </si>
  <si>
    <t>2.3</t>
  </si>
  <si>
    <t>Газ сжиженный</t>
  </si>
  <si>
    <t>2.4</t>
  </si>
  <si>
    <t>Мазут</t>
  </si>
  <si>
    <t>2.5</t>
  </si>
  <si>
    <t>Прочие виды топлива (указать вид)</t>
  </si>
  <si>
    <t>3</t>
  </si>
  <si>
    <t>Затраты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</si>
  <si>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1кВт.ч</t>
  </si>
  <si>
    <t>руб./кВт.ч</t>
  </si>
  <si>
    <t xml:space="preserve">объем приобретения </t>
  </si>
  <si>
    <t>тыс.кВт.ч</t>
  </si>
  <si>
    <t>4</t>
  </si>
  <si>
    <t>Затраты на приобретение холодной воды, используемой в технологическом процессе</t>
  </si>
  <si>
    <t>5</t>
  </si>
  <si>
    <t>Затраты на химреагенты, используемые в технологическом процессе</t>
  </si>
  <si>
    <t>6</t>
  </si>
  <si>
    <t xml:space="preserve">Затраты на оплату труда и отчисления на социальные нужды основного производственного персонала </t>
  </si>
  <si>
    <t>7</t>
  </si>
  <si>
    <t>Затраты на амортизацию основных производственных средств и аренду имущества, используемого в технологическом процессе</t>
  </si>
  <si>
    <t>8</t>
  </si>
  <si>
    <t>Общепроизводственные (цеховые) расходы</t>
  </si>
  <si>
    <t>в том числе:</t>
  </si>
  <si>
    <t xml:space="preserve">расходы на оплату труда и отчисления на социальные нужды </t>
  </si>
  <si>
    <t>9</t>
  </si>
  <si>
    <t>Общехозяйственные (управленческие расходы)</t>
  </si>
  <si>
    <t>10</t>
  </si>
  <si>
    <t>Расходы на ремонт (капитальный и текущий) основных производственных средств</t>
  </si>
  <si>
    <t>11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</si>
  <si>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</si>
  <si>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12</t>
  </si>
  <si>
    <t>Стоимость услуг организаций, оказывающих услуги по передаче тепловой энергии</t>
  </si>
  <si>
    <t>13</t>
  </si>
  <si>
    <t>Итого расходы</t>
  </si>
  <si>
    <t>14</t>
  </si>
  <si>
    <t xml:space="preserve">Валовая прибыль  </t>
  </si>
  <si>
    <t>15</t>
  </si>
  <si>
    <t>Необходимая валовая выручка</t>
  </si>
  <si>
    <t>16</t>
  </si>
  <si>
    <t xml:space="preserve">Установленная тепловая мощность </t>
  </si>
  <si>
    <t>Гкал/ч</t>
  </si>
  <si>
    <t>17</t>
  </si>
  <si>
    <t>Присоединенная нагрузка</t>
  </si>
  <si>
    <t>18</t>
  </si>
  <si>
    <t>Объем вырабатываемой тепловой энергии</t>
  </si>
  <si>
    <t>тыс. Гкал</t>
  </si>
  <si>
    <t>19</t>
  </si>
  <si>
    <t>Объем покупаемой  тепловой энергии</t>
  </si>
  <si>
    <t>20</t>
  </si>
  <si>
    <t>Объем тепловой энергии, отпускаемой потребителям</t>
  </si>
  <si>
    <t>21</t>
  </si>
  <si>
    <t>по приборам учета</t>
  </si>
  <si>
    <t>22</t>
  </si>
  <si>
    <t xml:space="preserve">по нормативам потребления </t>
  </si>
  <si>
    <t>23</t>
  </si>
  <si>
    <t>Технологические потери тепловой энергии при передаче по тепловым сетям (процентов)</t>
  </si>
  <si>
    <t>%</t>
  </si>
  <si>
    <t>24</t>
  </si>
  <si>
    <t xml:space="preserve">Протяженность магистральных сетей и тепловых вводов (в однотрубном исчислении) </t>
  </si>
  <si>
    <t>км</t>
  </si>
  <si>
    <t>25</t>
  </si>
  <si>
    <t>Протяженность разводящих сетей (в однотрубном исчислении)</t>
  </si>
  <si>
    <t>26</t>
  </si>
  <si>
    <t>Количество теплоэлектростанций</t>
  </si>
  <si>
    <t>штук</t>
  </si>
  <si>
    <t>27</t>
  </si>
  <si>
    <t>Количество тепловых станций и котельных</t>
  </si>
  <si>
    <t>1 с  тремя котлами ЗИОСАБ-3000</t>
  </si>
  <si>
    <t>28</t>
  </si>
  <si>
    <t>Количество тепловых пунктов</t>
  </si>
  <si>
    <t>29</t>
  </si>
  <si>
    <t xml:space="preserve">Среднесписочная численность основного производственного персонала </t>
  </si>
  <si>
    <t>человек</t>
  </si>
  <si>
    <t>30</t>
  </si>
  <si>
    <t>Удельный расход  условного топлива на единицу тепловой энергии, отпускаемой в тепловую сеть</t>
  </si>
  <si>
    <t>кг у.т./Гкал</t>
  </si>
  <si>
    <t>31</t>
  </si>
  <si>
    <t>Удельный расход электрической энергии на единицу тепловой энергии, отпускаемой в тепловую сеть</t>
  </si>
  <si>
    <t>тыс.кВт.ч/Гкал</t>
  </si>
  <si>
    <t>32</t>
  </si>
  <si>
    <t>Удельный расход холодной воды на единицу тепловой энергии, отпускаемой в тепловую сеть</t>
  </si>
  <si>
    <t>куб. м/Гкал</t>
  </si>
  <si>
    <t>Федеральное государственное  автономное  образовательное учреждение  высшего  образования  "Южно-Уральский  государственный  университет"  ( национальный  исследовательский  университет)</t>
  </si>
  <si>
    <t xml:space="preserve">Форма 5. Информация об  основных показателях финансово-хозяйственной деятельности организации </t>
  </si>
  <si>
    <t xml:space="preserve">ИНН      </t>
  </si>
  <si>
    <t>Отчетный период</t>
  </si>
  <si>
    <t>а) Вид деятельности организации (производство, передача и сбыт тепловой энергии)</t>
  </si>
  <si>
    <t>производство тепловой энергии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</si>
  <si>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</si>
  <si>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</si>
  <si>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</si>
  <si>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расходы на топливо всего(см.Форму 2.1)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</si>
  <si>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</si>
  <si>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</si>
  <si>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>объем приобретения (тыс.кВт)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</si>
  <si>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</si>
  <si>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</si>
  <si>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</si>
  <si>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</si>
  <si>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(цеховые) расходы, в том числе:</t>
  </si>
  <si>
    <t>общехозяйственные (управленческие расходы), в том числе: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</si>
  <si>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</si>
  <si>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</si>
  <si>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vertAlign val="superscript"/>
        <sz val="11"/>
        <color indexed="8"/>
        <rFont val="Calibri"/>
        <family val="2"/>
        <charset val="204"/>
      </rPr>
      <t>3</t>
    </r>
  </si>
  <si>
    <t>г) Валовая прибыль  от продажи товаров и услуг  (тыс. рублей)</t>
  </si>
  <si>
    <t>д) Чистая прибыль  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</si>
  <si>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</si>
  <si>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инвестиционной программы нет</t>
  </si>
  <si>
    <t>е) Изменение стоимости основных фондов (тыс. рублей), в том числе:</t>
  </si>
  <si>
    <t>за счет вывода их из эксплуатации (тыс. рублей)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</si>
  <si>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</si>
  <si>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бухгалтерская отчетность не публикуется</t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</si>
  <si>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</si>
  <si>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</si>
  <si>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</si>
  <si>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</si>
  <si>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</si>
  <si>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</si>
  <si>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</si>
  <si>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н) Технологические потери тепловой энергии при передаче по тепловым сетям (процентов)</t>
  </si>
  <si>
    <t>о) Протяженность магистральных сетей и тепловых вводов (в однотрубном исчислении) (км)</t>
  </si>
  <si>
    <t>п) Протяженность разводящих сетей (в однотрубном исчислении) (км)</t>
  </si>
  <si>
    <t>р) Количество теплоэлектростанций (штук)</t>
  </si>
  <si>
    <t>с) Количество тепловых станций и котельных (штук)</t>
  </si>
  <si>
    <t>т) Количество тепловых пунктов (штук)</t>
  </si>
  <si>
    <t>у) Среднесписочная численность основного производственного персонала (человек)</t>
  </si>
  <si>
    <t>ф) Удельный расход  условного топлива на единицу тепловой энергии, отпускаемой в тепловую сеть (кг у. т./Гкал);</t>
  </si>
  <si>
    <t>х) Удельный расход электрической энергии на единицу тепловой энергии, отпускаемой в тепловую сеть (тыс. кВт•ч/Гкал)</t>
  </si>
  <si>
    <t>ц) Удельный расход холодной воды на единицу тепловой энергии, отпускаемой в тепловую сеть (куб. м/Гкал).</t>
  </si>
  <si>
    <t>1 -  все показатели отражаются в части регулируемой деятельности (производство, передача и сбыт тепловой энергии)</t>
  </si>
  <si>
    <t>2 -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</si>
  <si>
    <t>3 -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</si>
  <si>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</si>
  <si>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>Арендатор</t>
  </si>
  <si>
    <t>Сумма без НДС (руб.)</t>
  </si>
  <si>
    <t>Сумма с учетом НДС (руб.)</t>
  </si>
  <si>
    <t>ИТОГО</t>
  </si>
  <si>
    <t>ФГАОУ  ВО  "ЮУрГУ" (НИУ)</t>
  </si>
  <si>
    <t>Расходы на покупаемую тепловую энергию</t>
  </si>
  <si>
    <t>МУП "Челябинские коммунальные тепловые сети" (теплоэнергия)</t>
  </si>
  <si>
    <t>№ п/п</t>
  </si>
  <si>
    <t>Номер</t>
  </si>
  <si>
    <t>дата</t>
  </si>
  <si>
    <t>Сумма без налога</t>
  </si>
  <si>
    <t>Сумма налога</t>
  </si>
  <si>
    <t>Стоимость с учетом НДС</t>
  </si>
  <si>
    <t xml:space="preserve">Тариф </t>
  </si>
  <si>
    <t>Количество (Гкал)</t>
  </si>
  <si>
    <t>Итого</t>
  </si>
  <si>
    <t>2. Информация о расходах на топливо</t>
  </si>
  <si>
    <t>Расходы на топливо всего, в том числе:</t>
  </si>
  <si>
    <t>Расходы на уголь, тыс. руб.</t>
  </si>
  <si>
    <t>Цена топлива (руб./т.)</t>
  </si>
  <si>
    <t>Объем топлива (т.)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</si>
  <si>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</si>
  <si>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</si>
  <si>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</si>
  <si>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</si>
  <si>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Расходы на природный газ по регулируемой цене, тыс. руб.</t>
  </si>
  <si>
    <t>Цена топлива (руб./тыс.м3)</t>
  </si>
  <si>
    <t>Расходы на природный газ по нерегулируемой цене, тыс. руб.</t>
  </si>
  <si>
    <t>Цена топлива (руб./тыс.м3), в том числе</t>
  </si>
  <si>
    <t>Расходы на сжиженный газ , тыс. руб.</t>
  </si>
  <si>
    <t>Объем топлива  (тыс.м3)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</si>
  <si>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</si>
  <si>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</si>
  <si>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</si>
  <si>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</si>
  <si>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</si>
  <si>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Дизельное топливо</t>
  </si>
  <si>
    <t>Расходы на дизельное топливо, тыс. руб.</t>
  </si>
  <si>
    <t>Дрова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</si>
  <si>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</si>
  <si>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</si>
  <si>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</si>
  <si>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</si>
  <si>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</si>
  <si>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</si>
  <si>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</si>
  <si>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</si>
  <si>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</si>
  <si>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</si>
  <si>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</si>
  <si>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</si>
  <si>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</si>
  <si>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</si>
  <si>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</si>
  <si>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</si>
  <si>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</si>
  <si>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</si>
  <si>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Федеральное  государственное  автономное  образовательное  учреждение  высшего  образования  «Южно-Уральский  государственный  университет»  
(национальный  исследовательский  университет)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</si>
  <si>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</si>
  <si>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</si>
  <si>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</si>
  <si>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</si>
  <si>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</si>
  <si>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</si>
  <si>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</si>
  <si>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</si>
  <si>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</si>
  <si>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</si>
  <si>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</si>
  <si>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</si>
  <si>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за год</t>
  </si>
  <si>
    <t>по 28.01</t>
  </si>
  <si>
    <t>по  28.02</t>
  </si>
  <si>
    <t>по 28.03.</t>
  </si>
  <si>
    <t>по 28.04</t>
  </si>
  <si>
    <t>по 28.05</t>
  </si>
  <si>
    <t>по 28.06</t>
  </si>
  <si>
    <t>Останов</t>
  </si>
  <si>
    <t>по 30.08</t>
  </si>
  <si>
    <t>по 28.09</t>
  </si>
  <si>
    <t>по 28.10</t>
  </si>
  <si>
    <t>по 28.11</t>
  </si>
  <si>
    <t>по 28.12</t>
  </si>
  <si>
    <t>Энергия выробатанная котельной</t>
  </si>
  <si>
    <t>Мвт</t>
  </si>
  <si>
    <t>Гкал</t>
  </si>
  <si>
    <t>Подпитка (вода)</t>
  </si>
  <si>
    <t>м3</t>
  </si>
  <si>
    <t>Электропотребление</t>
  </si>
  <si>
    <t>квт</t>
  </si>
  <si>
    <t>Наработка</t>
  </si>
  <si>
    <t>Час</t>
  </si>
  <si>
    <t>Тариф на э/энергию  (нерегулир) (без НДС)</t>
  </si>
  <si>
    <t>руб/КВТ.ч</t>
  </si>
  <si>
    <t>руб</t>
  </si>
  <si>
    <t>Тариф на водоснабжение  и водотведение (без НДС)</t>
  </si>
  <si>
    <t>руб/ м3</t>
  </si>
  <si>
    <t>Тариф на водоотведение (без НДС)</t>
  </si>
  <si>
    <t>Расходы на водоснабжение (с учетом НДС 18%)</t>
  </si>
  <si>
    <t>ООО "НОВАТЭК-Челябинск" (газ природный)</t>
  </si>
  <si>
    <t>Сумма без НДС</t>
  </si>
  <si>
    <t>Стоимость с учетом налога</t>
  </si>
  <si>
    <t>Тариф за единицу (тыс. м3)</t>
  </si>
  <si>
    <t>Количество потреб газа (тыс.м3)</t>
  </si>
  <si>
    <t>ООО "Челябинскгоргаз" (услуги по транспортировке газ природный)</t>
  </si>
  <si>
    <t>Тариф (т. м3)</t>
  </si>
  <si>
    <t>Ф.И.О.</t>
  </si>
  <si>
    <t>Место работы</t>
  </si>
  <si>
    <t>Должность</t>
  </si>
  <si>
    <t>Количество ставок</t>
  </si>
  <si>
    <t>Начислено</t>
  </si>
  <si>
    <t>Итого расходы на оплату труда</t>
  </si>
  <si>
    <t>Отчисления на социальные нужды</t>
  </si>
  <si>
    <t>Всего</t>
  </si>
  <si>
    <t>Заработная плата  2016 год</t>
  </si>
  <si>
    <t>Поставщик</t>
  </si>
  <si>
    <t>Документ</t>
  </si>
  <si>
    <t>Сумма (руб.)</t>
  </si>
  <si>
    <t>Примечание</t>
  </si>
  <si>
    <r>
      <t>Форма 7. Информация об инвестиционных программах и отчетах об их реализации</t>
    </r>
    <r>
      <rPr>
        <b/>
        <vertAlign val="superscript"/>
        <sz val="13"/>
        <color indexed="8"/>
        <rFont val="Calibri"/>
        <family val="2"/>
        <charset val="204"/>
      </rPr>
      <t>1-3</t>
    </r>
  </si>
  <si>
    <t>Наименование инвестиционной программы</t>
  </si>
  <si>
    <t>а) Наименование инвестиционной программы</t>
  </si>
  <si>
    <t>б) Цель инвестиционной программы</t>
  </si>
  <si>
    <t>в) Сроки начала и окончания реализации инвестиционной программы</t>
  </si>
  <si>
    <t>г) Потребности в финансовых средствах, необходимых для реализации инвестиционной программы</t>
  </si>
  <si>
    <r>
      <t>Наименование мероприятия</t>
    </r>
    <r>
      <rPr>
        <vertAlign val="superscript"/>
        <sz val="11"/>
        <color indexed="8"/>
        <rFont val="Calibri"/>
        <family val="2"/>
        <charset val="204"/>
      </rPr>
      <t>4</t>
    </r>
  </si>
  <si>
    <t>Источник финансирования</t>
  </si>
  <si>
    <t>Всего, в том числе</t>
  </si>
  <si>
    <t>1.</t>
  </si>
  <si>
    <t xml:space="preserve">2. </t>
  </si>
  <si>
    <t>и т.д.</t>
  </si>
  <si>
    <r>
      <t>1</t>
    </r>
    <r>
      <rPr>
        <sz val="11"/>
        <color theme="1"/>
        <rFont val="Calibri"/>
        <family val="2"/>
        <charset val="204"/>
        <scheme val="minor"/>
      </rPr>
      <t xml:space="preserve"> - сведения, указаные в пунктах а-е 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  </r>
  </si>
  <si>
    <r>
      <t>2</t>
    </r>
    <r>
      <rPr>
        <sz val="11"/>
        <color theme="1"/>
        <rFont val="Calibri"/>
        <family val="2"/>
        <charset val="204"/>
        <scheme val="minor"/>
      </rPr>
      <t xml:space="preserve"> - сведения, укзанные в пунктах а-д, учтенные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регулирования, публикуются на сайте в сети Интеренет не позднее 30 дней со дня принятия соответствующего решения об установлении тарифа (надбавки) на очередной период регулирования</t>
    </r>
  </si>
  <si>
    <r>
      <t>3</t>
    </r>
    <r>
      <rPr>
        <sz val="11"/>
        <color theme="1"/>
        <rFont val="Calibri"/>
        <family val="2"/>
        <charset val="204"/>
        <scheme val="minor"/>
      </rPr>
      <t xml:space="preserve"> - в официальных печатных изданиях сведния, указанные в пунктах г-е,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</t>
    </r>
  </si>
  <si>
    <r>
      <t xml:space="preserve">4 </t>
    </r>
    <r>
      <rPr>
        <sz val="11"/>
        <color theme="1"/>
        <rFont val="Calibri"/>
        <family val="2"/>
        <charset val="204"/>
        <scheme val="minor"/>
      </rPr>
      <t>- наименование мероприятий и их перечень вводится организацией в соответствии с инвестиционной программой</t>
    </r>
  </si>
  <si>
    <t>Форма 7 - продолжение</t>
  </si>
  <si>
    <t>5. Показатели эффективности реализации инвестиционной программы</t>
  </si>
  <si>
    <t>Наименование показателей</t>
  </si>
  <si>
    <t>Значения показателей на предыдущий отчетный период</t>
  </si>
  <si>
    <t>Значения показателей на текущий отчетный период</t>
  </si>
  <si>
    <t>Ожидаемые значения после реализации мероприятия</t>
  </si>
  <si>
    <t>Наименование мероприятия</t>
  </si>
  <si>
    <t>Срок окупаемости, лет</t>
  </si>
  <si>
    <t>Перебои в снабжении потребителей (часов на потребителя)</t>
  </si>
  <si>
    <t>Продолжительность (бесперебойность) поставки товаров и услуг (час/день)</t>
  </si>
  <si>
    <t>Уровень потерь (%)</t>
  </si>
  <si>
    <t>Коэффициент потерь (Гкал/км)</t>
  </si>
  <si>
    <t>Износ систем коммунальной инфраструктуры (%), в том числе:</t>
  </si>
  <si>
    <t xml:space="preserve">             -оборудование производства (котлы)</t>
  </si>
  <si>
    <t xml:space="preserve">             -оборудование передачи тепловой энергии (сети)</t>
  </si>
  <si>
    <t>Удельный вес сетей, нуждающихся в замене (%)</t>
  </si>
  <si>
    <t>Обеспеченность потребления товаров и услуг приборами учета (%)</t>
  </si>
  <si>
    <t>Доля потребителей в жилых домах, обеспеченных доступом к коммунальной инфраструктуре (%)</t>
  </si>
  <si>
    <t>Расход топлива на 1 Гкал, т.у.т./Гкал</t>
  </si>
  <si>
    <t>Расход электроэнергии на выработку 1 Гкал, кВт*ч/гкал</t>
  </si>
  <si>
    <t>Расход электроэнергии на передачу 1 Гкал, кВт*ч/гкал</t>
  </si>
  <si>
    <t>Количество аварий (с учетом котельных), ед.</t>
  </si>
  <si>
    <t>Количество аварий на 1 км тепловых сетей, ед.</t>
  </si>
  <si>
    <t>Производительность труда на 1 человека, тыс.руб./чел.</t>
  </si>
  <si>
    <t>Другие показатели, предусмотренные инвестиционной программой</t>
  </si>
  <si>
    <t>Примечания:</t>
  </si>
  <si>
    <t>1. Перечень показателей приведен с учетом приложения № 3 к Методике проведения мониторинга выполнения производственных и инвестиционных программ, утвержденной Приказом Министерства регионального развития РФ от 14.04.2008  № 48.</t>
  </si>
  <si>
    <t>Данный перечень показателей не является исчерпывающим и может быть дополнен показателями, определенными в инвестиционной программе организации коммунального комплекса. Показатели заполняются в разбивке по мероприятиям,  наименование мероприятий и их перечень вводится организацией в соответствии с инвестиционной программой.</t>
  </si>
  <si>
    <t>2. В официальных печатных изданиях сведения, указанные в пункте 5,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год.</t>
  </si>
  <si>
    <t>Федеральное государственное автономное образовательное учреждение высшего образования "Южно-Уральский государственный университет" (национальный исследовательский университет)</t>
  </si>
  <si>
    <t>г. Челябинск пр. Ленина дом 76</t>
  </si>
  <si>
    <t>тыс. руб</t>
  </si>
  <si>
    <t>Профинансировано</t>
  </si>
  <si>
    <t>Освоено фактически</t>
  </si>
  <si>
    <t xml:space="preserve">1 кв </t>
  </si>
  <si>
    <t>2 кв</t>
  </si>
  <si>
    <t>3 кв</t>
  </si>
  <si>
    <t>4 кв</t>
  </si>
  <si>
    <t>2.</t>
  </si>
  <si>
    <t>1. В официальных печатных изданиях сведения, указанные в пункте 6,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год.</t>
  </si>
  <si>
    <t>Форма 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</si>
  <si>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 xml:space="preserve">Наименование </t>
  </si>
  <si>
    <t>Количество поданных и зарегистрированных заявок на подключение к системе теплоснабжения</t>
  </si>
  <si>
    <t>нет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</si>
  <si>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</si>
  <si>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</si>
  <si>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</t>
  </si>
  <si>
    <t>1. раскрывается регулируемой организацией ежеквартально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</si>
  <si>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  (национальный  исследовательский  университет)  </t>
  </si>
  <si>
    <t>2. При использовании регулируемой организацией нескольких систем 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</t>
  </si>
  <si>
    <t>Форма 9. 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(ссылка на источник публикации)¹</t>
  </si>
  <si>
    <t>Челябинская  область  г.Челябинск  пр-т  Ленина,  76</t>
  </si>
  <si>
    <t>Год</t>
  </si>
  <si>
    <t>Копии договоров поставки тепловой энергии и оказание услуг в сфере теплоснабжения смотри Приложение № 1 к раскрываемой информации</t>
  </si>
  <si>
    <t>Форма 10. Информация о порядке выполнения технологических, технических и других мероприятий, связанных с подключением к системе теплоснабжения</t>
  </si>
  <si>
    <t>Наименование службы, ответственной за прием и обработку заявок на подключение к системе теплоснабжения</t>
  </si>
  <si>
    <t>Управление энергетики,  Отдел главного  механика</t>
  </si>
  <si>
    <t>Телефон</t>
  </si>
  <si>
    <t>267-90-42</t>
  </si>
  <si>
    <t>Адрес</t>
  </si>
  <si>
    <t>e-mail</t>
  </si>
  <si>
    <t>ogm@74.ru</t>
  </si>
  <si>
    <t>Сайт</t>
  </si>
  <si>
    <t>1. Форма заявки на подключение к системе теплоснабжения</t>
  </si>
  <si>
    <t>2. Перечень и формы, представляемых одновременно с заявкой на подключение к системе теплоснабжения</t>
  </si>
  <si>
    <t xml:space="preserve">3. Описание (со ссылкой на нормативные правовые акты) порядка действий заявителя и регулируемой организации при подаче, приеме, обработке заявки на подключение к системе теплоснабжения, принятии решения и уведомлении о принятом решении </t>
  </si>
  <si>
    <t>ООО "Инновационный центр"</t>
  </si>
  <si>
    <t>ООО "Пэтриот"</t>
  </si>
  <si>
    <t>ООО "ИСТиС-Тур"</t>
  </si>
  <si>
    <t xml:space="preserve"> Госконтракт  №2-13-13-5184/К и КТ</t>
  </si>
  <si>
    <t>Договор на электроснабжение №095</t>
  </si>
  <si>
    <t>без НДС</t>
  </si>
  <si>
    <t>Варлаков Николай Федорович</t>
  </si>
  <si>
    <t>ЭСО УЭ</t>
  </si>
  <si>
    <t>Техник</t>
  </si>
  <si>
    <t>Шеломенцев Олег Николаевич</t>
  </si>
  <si>
    <t>Монтер-электрик</t>
  </si>
  <si>
    <t>за  2017  год</t>
  </si>
  <si>
    <t>и плановых показателях на 2018 год</t>
  </si>
  <si>
    <t>Постановление  Министерства тарифного регулирования и энергетики Челябинской области" № 63/67  от  07  декабря  2017 года</t>
  </si>
  <si>
    <t xml:space="preserve">                     Одноставочный тариф на тепловую энергию, с 01 января по 30 июня 2016 г. - 785,01 руб/Гкал, с 01 июля по  31 декабря 2016 г. - 812,33 руб/Гкал,      с 01 января по 30 июня 2017 г. - 812,33 руб/Гкал, с 01 июля по  31 декабря 2017 г. - 797,97 руб/Гкал,   с 01 января по 30 июня 2018 г. - 797,97 руб/Гкал, с 01 июля по  31 декабря 2018 г. - 797,97 руб/Гкал,</t>
  </si>
  <si>
    <t>с 01.01.16 по 30.06.16 - 785,01 руб/Гкал, с 01.07.16 по 31.12.16 - 812,33 руб/Гкал, с 01.01.16 по 30.06.17 - 812,33 руб/Гкал, с 01.07.17 по 31.12.17 - 797,97 руб/Гкал, с 01.01.18 по 30.06.18 - 797,97 руб/Гкал, с 01.07.18 по 31.12.18 - 797,97 руб/Гкал,</t>
  </si>
  <si>
    <t>2017год</t>
  </si>
  <si>
    <t>за 2017 год</t>
  </si>
  <si>
    <t>Выручка за 2017 год</t>
  </si>
  <si>
    <t>Расчет эффективности работы газовой котельной   в  2017 году</t>
  </si>
  <si>
    <t>Расходы на топливо 2017 год</t>
  </si>
  <si>
    <t>Всего за 2017</t>
  </si>
  <si>
    <t>Расходы на оплату труда и отчисления на социальные нужды основного производственного персонала за 2017 год</t>
  </si>
  <si>
    <t>за 2017год</t>
  </si>
  <si>
    <t>Инвестиционная программа на 2017 год отсутствует.</t>
  </si>
  <si>
    <r>
      <t>Потребность в финансовых средствах на __</t>
    </r>
    <r>
      <rPr>
        <u/>
        <sz val="11"/>
        <color theme="1"/>
        <rFont val="Calibri"/>
        <family val="2"/>
        <charset val="204"/>
        <scheme val="minor"/>
      </rPr>
      <t>2017</t>
    </r>
    <r>
      <rPr>
        <sz val="11"/>
        <color theme="1"/>
        <rFont val="Calibri"/>
        <family val="2"/>
        <charset val="204"/>
        <scheme val="minor"/>
      </rPr>
      <t>__год, тыс. руб.</t>
    </r>
  </si>
  <si>
    <t>Инвестиционная программа на 2017 год отсутствует</t>
  </si>
  <si>
    <r>
      <t>В течение ______</t>
    </r>
    <r>
      <rPr>
        <u/>
        <sz val="12"/>
        <color indexed="8"/>
        <rFont val="Times New Roman"/>
        <family val="1"/>
        <charset val="204"/>
      </rPr>
      <t>2017</t>
    </r>
    <r>
      <rPr>
        <sz val="12"/>
        <color indexed="8"/>
        <rFont val="Times New Roman"/>
        <family val="1"/>
        <charset val="204"/>
      </rPr>
      <t>__________года</t>
    </r>
  </si>
  <si>
    <r>
      <t>Утверждено на _____</t>
    </r>
    <r>
      <rPr>
        <u/>
        <sz val="12"/>
        <color indexed="8"/>
        <rFont val="Times New Roman"/>
        <family val="1"/>
        <charset val="204"/>
      </rPr>
      <t>2017</t>
    </r>
    <r>
      <rPr>
        <sz val="12"/>
        <color indexed="8"/>
        <rFont val="Times New Roman"/>
        <family val="1"/>
        <charset val="204"/>
      </rPr>
      <t>____год</t>
    </r>
  </si>
  <si>
    <r>
      <t>6. Использование инвестиционных средств за _______</t>
    </r>
    <r>
      <rPr>
        <b/>
        <u/>
        <sz val="14"/>
        <color indexed="8"/>
        <rFont val="Times New Roman"/>
        <family val="1"/>
        <charset val="204"/>
      </rPr>
      <t>2017</t>
    </r>
    <r>
      <rPr>
        <b/>
        <sz val="14"/>
        <color indexed="8"/>
        <rFont val="Times New Roman"/>
        <family val="1"/>
        <charset val="204"/>
      </rPr>
      <t>________год</t>
    </r>
  </si>
  <si>
    <t>2017 год</t>
  </si>
  <si>
    <t>ЧР000004940</t>
  </si>
  <si>
    <t>ЧР000009395</t>
  </si>
  <si>
    <t>ЧР000021656</t>
  </si>
  <si>
    <t>ЧР000025527</t>
  </si>
  <si>
    <t>ЧР000027543</t>
  </si>
  <si>
    <t>ЧР000030333</t>
  </si>
  <si>
    <t>ЧР000034895</t>
  </si>
  <si>
    <t>ЧР000039179</t>
  </si>
  <si>
    <t>ЧР000014108</t>
  </si>
  <si>
    <t>ЧР000018615</t>
  </si>
  <si>
    <t>ЧР000000303</t>
  </si>
  <si>
    <t>Дата</t>
  </si>
  <si>
    <t>0873/003518</t>
  </si>
  <si>
    <t>0873/012479</t>
  </si>
  <si>
    <t>0873/021323</t>
  </si>
  <si>
    <t>0873/030209</t>
  </si>
  <si>
    <t>0873/075272</t>
  </si>
  <si>
    <t>К1700/513780/0000023</t>
  </si>
  <si>
    <t>К1700/513780/0000021</t>
  </si>
  <si>
    <t>Саломатов Евгений Олегович</t>
  </si>
  <si>
    <t>Слесарь по обслуживанию тепловых пунктов</t>
  </si>
  <si>
    <t>ООО «Котельные установки и электростанции»</t>
  </si>
  <si>
    <t>сервисное обслуживание   котельной   дог. № 31604555471 от 25.01.2017</t>
  </si>
  <si>
    <t>АО«Челябинскгоргаз»</t>
  </si>
  <si>
    <t>счет № 151  от «29» февраля 2017г</t>
  </si>
  <si>
    <t>счет № 308   от «31» марта 2017г</t>
  </si>
  <si>
    <t>счет № 348  от «30» апреля 2017г</t>
  </si>
  <si>
    <t>счет № 393  от «30» мая 2017г</t>
  </si>
  <si>
    <t>счет № 656  от «31» июля 2017г</t>
  </si>
  <si>
    <t>счет № 687  от «31» августа 2017г</t>
  </si>
  <si>
    <t>счет № 697  от «30»сентября  2017г</t>
  </si>
  <si>
    <t>счет №  724 от «31» октября 2017г</t>
  </si>
  <si>
    <t>счет № 746  от «30» ноября 2017г</t>
  </si>
  <si>
    <t>Итого:</t>
  </si>
  <si>
    <t>счет № 10795  от « 30 » июля 2017г.</t>
  </si>
  <si>
    <t>счет № 16226 от « 30 » сентября 2017г.</t>
  </si>
  <si>
    <t>счет № 162267от « 30 » сентября 2017г.</t>
  </si>
  <si>
    <t>техническое обслуживание  газопроводов  контракт № 0041893-01 от 30.12.2016</t>
  </si>
  <si>
    <t>Всего:</t>
  </si>
  <si>
    <t>Расходы на э/энергию за 2017 (с учетом НДС 18%)</t>
  </si>
</sst>
</file>

<file path=xl/styles.xml><?xml version="1.0" encoding="utf-8"?>
<styleSheet xmlns="http://schemas.openxmlformats.org/spreadsheetml/2006/main">
  <numFmts count="14">
    <numFmt numFmtId="164" formatCode="0.00_ ;\-0.00\ "/>
    <numFmt numFmtId="165" formatCode="0.00000"/>
    <numFmt numFmtId="166" formatCode="#,##0.000"/>
    <numFmt numFmtId="167" formatCode="0.0"/>
    <numFmt numFmtId="168" formatCode="[$-419]General"/>
    <numFmt numFmtId="169" formatCode="[$-419]#,##0.00"/>
    <numFmt numFmtId="170" formatCode="[$-419]0.00"/>
    <numFmt numFmtId="171" formatCode="[$-419]0%"/>
    <numFmt numFmtId="172" formatCode="[$-419]dd&quot;.&quot;mm&quot;.&quot;yyyy"/>
    <numFmt numFmtId="173" formatCode="0.00&quot; &quot;;&quot;-&quot;0.00&quot; &quot;"/>
    <numFmt numFmtId="174" formatCode="[$-419]#,##0.000"/>
    <numFmt numFmtId="175" formatCode="0.000"/>
    <numFmt numFmtId="176" formatCode="#,##0.00&quot; &quot;[$р.-419];&quot;-&quot;#,##0.00&quot; &quot;[$р.-419]"/>
    <numFmt numFmtId="177" formatCode="0.00000_ ;\-0.00000\ "/>
  </numFmts>
  <fonts count="64">
    <font>
      <sz val="11"/>
      <color theme="1"/>
      <name val="Calibri"/>
      <family val="2"/>
      <charset val="204"/>
      <scheme val="minor"/>
    </font>
    <font>
      <b/>
      <sz val="28"/>
      <name val="Arial Cyr"/>
      <charset val="204"/>
    </font>
    <font>
      <sz val="24"/>
      <name val="Arial Cyr"/>
      <charset val="204"/>
    </font>
    <font>
      <b/>
      <sz val="24"/>
      <name val="Arial Cyr"/>
      <charset val="204"/>
    </font>
    <font>
      <sz val="20"/>
      <name val="Arial Cyr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4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vertAlign val="superscript"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vertAlign val="superscript"/>
      <sz val="13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Arial Cyr"/>
      <charset val="204"/>
    </font>
    <font>
      <sz val="9"/>
      <color rgb="FF000000"/>
      <name val="Arial Cyr"/>
      <charset val="204"/>
    </font>
    <font>
      <b/>
      <sz val="10"/>
      <color rgb="FF000000"/>
      <name val="Arial Cyr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FF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0" fontId="15" fillId="0" borderId="0"/>
    <xf numFmtId="0" fontId="23" fillId="0" borderId="0"/>
    <xf numFmtId="0" fontId="15" fillId="0" borderId="0"/>
    <xf numFmtId="0" fontId="18" fillId="0" borderId="0"/>
    <xf numFmtId="0" fontId="38" fillId="0" borderId="0" applyNumberFormat="0" applyFill="0" applyBorder="0" applyAlignment="0" applyProtection="0">
      <alignment vertical="top"/>
      <protection locked="0"/>
    </xf>
    <xf numFmtId="168" fontId="41" fillId="0" borderId="0"/>
  </cellStyleXfs>
  <cellXfs count="5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0" xfId="0" applyFill="1"/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5" xfId="0" applyFill="1" applyBorder="1" applyAlignment="1">
      <alignment horizontal="left" vertical="center"/>
    </xf>
    <xf numFmtId="0" fontId="0" fillId="0" borderId="25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top"/>
    </xf>
    <xf numFmtId="0" fontId="9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0" fillId="0" borderId="26" xfId="0" applyFill="1" applyBorder="1"/>
    <xf numFmtId="0" fontId="8" fillId="0" borderId="10" xfId="0" applyFont="1" applyFill="1" applyBorder="1" applyAlignment="1">
      <alignment horizontal="left" vertical="top" wrapText="1"/>
    </xf>
    <xf numFmtId="0" fontId="0" fillId="0" borderId="9" xfId="0" applyFill="1" applyBorder="1"/>
    <xf numFmtId="0" fontId="8" fillId="0" borderId="10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/>
    </xf>
    <xf numFmtId="0" fontId="0" fillId="0" borderId="21" xfId="0" applyFill="1" applyBorder="1"/>
    <xf numFmtId="0" fontId="8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49" fontId="12" fillId="0" borderId="8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/>
    </xf>
    <xf numFmtId="49" fontId="14" fillId="0" borderId="8" xfId="1" applyNumberFormat="1" applyFont="1" applyFill="1" applyBorder="1" applyAlignment="1" applyProtection="1">
      <alignment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 wrapText="1" indent="2"/>
    </xf>
    <xf numFmtId="0" fontId="14" fillId="0" borderId="8" xfId="0" applyFont="1" applyFill="1" applyBorder="1" applyAlignment="1">
      <alignment horizontal="center" vertical="center" wrapText="1"/>
    </xf>
    <xf numFmtId="49" fontId="14" fillId="0" borderId="8" xfId="1" applyNumberFormat="1" applyFont="1" applyFill="1" applyBorder="1" applyAlignment="1" applyProtection="1">
      <alignment horizontal="left" vertical="center" wrapText="1" indent="1"/>
    </xf>
    <xf numFmtId="0" fontId="14" fillId="0" borderId="8" xfId="0" applyFont="1" applyFill="1" applyBorder="1" applyAlignment="1">
      <alignment horizontal="left" vertical="top" wrapText="1" indent="4"/>
    </xf>
    <xf numFmtId="49" fontId="12" fillId="0" borderId="8" xfId="0" applyNumberFormat="1" applyFont="1" applyBorder="1" applyAlignment="1">
      <alignment horizontal="center"/>
    </xf>
    <xf numFmtId="0" fontId="12" fillId="0" borderId="8" xfId="0" applyFont="1" applyFill="1" applyBorder="1" applyAlignment="1">
      <alignment horizontal="left" vertical="center" wrapText="1" indent="2"/>
    </xf>
    <xf numFmtId="0" fontId="12" fillId="0" borderId="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center" vertical="center" wrapText="1"/>
    </xf>
    <xf numFmtId="0" fontId="8" fillId="0" borderId="17" xfId="0" applyFont="1" applyFill="1" applyBorder="1"/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top"/>
    </xf>
    <xf numFmtId="0" fontId="8" fillId="0" borderId="44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30" xfId="0" applyFill="1" applyBorder="1" applyAlignment="1">
      <alignment vertical="top" wrapText="1"/>
    </xf>
    <xf numFmtId="0" fontId="0" fillId="0" borderId="6" xfId="0" applyFill="1" applyBorder="1" applyAlignment="1">
      <alignment horizontal="left" vertical="top" wrapText="1" indent="2"/>
    </xf>
    <xf numFmtId="0" fontId="0" fillId="0" borderId="6" xfId="0" applyFill="1" applyBorder="1" applyAlignment="1">
      <alignment horizontal="left" vertical="top" wrapText="1" indent="6"/>
    </xf>
    <xf numFmtId="0" fontId="0" fillId="0" borderId="6" xfId="0" applyFill="1" applyBorder="1" applyAlignment="1">
      <alignment horizontal="left" vertical="top" wrapText="1" indent="7"/>
    </xf>
    <xf numFmtId="0" fontId="0" fillId="0" borderId="47" xfId="0" applyFill="1" applyBorder="1" applyAlignment="1">
      <alignment horizontal="left" vertical="top" wrapText="1" indent="2"/>
    </xf>
    <xf numFmtId="0" fontId="0" fillId="0" borderId="34" xfId="0" applyFill="1" applyBorder="1" applyAlignment="1">
      <alignment vertical="top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left" vertical="top" wrapText="1" indent="2"/>
    </xf>
    <xf numFmtId="0" fontId="0" fillId="0" borderId="35" xfId="0" applyFill="1" applyBorder="1" applyAlignment="1">
      <alignment horizontal="left" vertical="top" wrapText="1" indent="2"/>
    </xf>
    <xf numFmtId="0" fontId="21" fillId="0" borderId="0" xfId="0" applyFont="1"/>
    <xf numFmtId="4" fontId="0" fillId="0" borderId="8" xfId="0" applyNumberFormat="1" applyBorder="1"/>
    <xf numFmtId="0" fontId="0" fillId="0" borderId="8" xfId="0" applyBorder="1"/>
    <xf numFmtId="0" fontId="0" fillId="0" borderId="28" xfId="0" applyBorder="1" applyAlignment="1">
      <alignment vertical="center"/>
    </xf>
    <xf numFmtId="0" fontId="24" fillId="0" borderId="8" xfId="2" applyFont="1" applyFill="1" applyBorder="1"/>
    <xf numFmtId="4" fontId="9" fillId="0" borderId="8" xfId="0" applyNumberFormat="1" applyFont="1" applyBorder="1"/>
    <xf numFmtId="0" fontId="24" fillId="0" borderId="8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 wrapText="1"/>
    </xf>
    <xf numFmtId="0" fontId="9" fillId="0" borderId="0" xfId="0" applyFont="1"/>
    <xf numFmtId="0" fontId="25" fillId="0" borderId="17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5" fillId="0" borderId="4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164" fontId="9" fillId="3" borderId="8" xfId="0" applyNumberFormat="1" applyFont="1" applyFill="1" applyBorder="1"/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/>
    <xf numFmtId="0" fontId="8" fillId="0" borderId="25" xfId="0" applyFont="1" applyFill="1" applyBorder="1" applyAlignment="1">
      <alignment horizontal="center" vertical="center"/>
    </xf>
    <xf numFmtId="49" fontId="27" fillId="0" borderId="8" xfId="1" applyNumberFormat="1" applyFont="1" applyFill="1" applyBorder="1" applyAlignment="1" applyProtection="1">
      <alignment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top" wrapText="1" indent="6"/>
    </xf>
    <xf numFmtId="4" fontId="28" fillId="0" borderId="46" xfId="0" applyNumberFormat="1" applyFont="1" applyFill="1" applyBorder="1" applyAlignment="1">
      <alignment horizontal="center" vertical="center" wrapText="1"/>
    </xf>
    <xf numFmtId="4" fontId="14" fillId="0" borderId="46" xfId="0" applyNumberFormat="1" applyFont="1" applyFill="1" applyBorder="1" applyAlignment="1">
      <alignment horizontal="center" vertical="center" wrapText="1"/>
    </xf>
    <xf numFmtId="165" fontId="14" fillId="0" borderId="46" xfId="0" applyNumberFormat="1" applyFont="1" applyFill="1" applyBorder="1" applyAlignment="1">
      <alignment horizontal="center" vertical="center" wrapText="1"/>
    </xf>
    <xf numFmtId="49" fontId="27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0" fillId="0" borderId="0" xfId="0" applyFont="1" applyFill="1"/>
    <xf numFmtId="4" fontId="28" fillId="2" borderId="55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/>
    </xf>
    <xf numFmtId="0" fontId="4" fillId="0" borderId="0" xfId="0" applyFont="1"/>
    <xf numFmtId="0" fontId="30" fillId="0" borderId="0" xfId="0" applyFont="1"/>
    <xf numFmtId="0" fontId="30" fillId="0" borderId="15" xfId="0" applyFont="1" applyBorder="1" applyAlignment="1">
      <alignment horizontal="center"/>
    </xf>
    <xf numFmtId="0" fontId="30" fillId="0" borderId="15" xfId="0" applyFont="1" applyBorder="1"/>
    <xf numFmtId="0" fontId="31" fillId="0" borderId="8" xfId="0" applyFont="1" applyBorder="1" applyAlignment="1">
      <alignment horizontal="center" vertical="center" wrapText="1"/>
    </xf>
    <xf numFmtId="2" fontId="30" fillId="0" borderId="8" xfId="0" applyNumberFormat="1" applyFont="1" applyBorder="1" applyAlignment="1">
      <alignment horizontal="center" vertical="top" wrapText="1"/>
    </xf>
    <xf numFmtId="167" fontId="30" fillId="0" borderId="8" xfId="0" applyNumberFormat="1" applyFont="1" applyBorder="1" applyAlignment="1">
      <alignment horizontal="center" vertical="top" wrapText="1"/>
    </xf>
    <xf numFmtId="4" fontId="30" fillId="0" borderId="8" xfId="0" applyNumberFormat="1" applyFont="1" applyBorder="1" applyAlignment="1">
      <alignment horizontal="center" vertical="top" wrapText="1"/>
    </xf>
    <xf numFmtId="2" fontId="31" fillId="0" borderId="8" xfId="0" applyNumberFormat="1" applyFont="1" applyBorder="1"/>
    <xf numFmtId="4" fontId="31" fillId="0" borderId="8" xfId="0" applyNumberFormat="1" applyFont="1" applyBorder="1" applyAlignment="1">
      <alignment horizontal="center"/>
    </xf>
    <xf numFmtId="0" fontId="32" fillId="0" borderId="0" xfId="0" applyFont="1"/>
    <xf numFmtId="0" fontId="8" fillId="0" borderId="52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58" xfId="0" applyFill="1" applyBorder="1"/>
    <xf numFmtId="0" fontId="0" fillId="0" borderId="60" xfId="0" applyFill="1" applyBorder="1"/>
    <xf numFmtId="0" fontId="0" fillId="0" borderId="62" xfId="0" applyFill="1" applyBorder="1"/>
    <xf numFmtId="0" fontId="0" fillId="0" borderId="38" xfId="0" applyFill="1" applyBorder="1"/>
    <xf numFmtId="0" fontId="0" fillId="0" borderId="8" xfId="0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/>
    <xf numFmtId="0" fontId="12" fillId="0" borderId="0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4" fillId="0" borderId="38" xfId="3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4" fillId="0" borderId="8" xfId="3" applyFont="1" applyFill="1" applyBorder="1" applyAlignment="1" applyProtection="1">
      <alignment horizontal="left" vertical="center" wrapText="1"/>
    </xf>
    <xf numFmtId="2" fontId="14" fillId="0" borderId="8" xfId="3" applyNumberFormat="1" applyFont="1" applyFill="1" applyBorder="1" applyAlignment="1" applyProtection="1">
      <alignment horizontal="center"/>
    </xf>
    <xf numFmtId="3" fontId="14" fillId="0" borderId="8" xfId="3" applyNumberFormat="1" applyFont="1" applyFill="1" applyBorder="1" applyAlignment="1" applyProtection="1">
      <alignment horizontal="center" wrapText="1"/>
      <protection locked="0"/>
    </xf>
    <xf numFmtId="4" fontId="14" fillId="0" borderId="8" xfId="3" applyNumberFormat="1" applyFont="1" applyFill="1" applyBorder="1" applyAlignment="1" applyProtection="1">
      <alignment horizontal="center" wrapText="1"/>
    </xf>
    <xf numFmtId="0" fontId="12" fillId="0" borderId="8" xfId="0" applyFont="1" applyFill="1" applyBorder="1" applyAlignment="1">
      <alignment horizontal="center"/>
    </xf>
    <xf numFmtId="0" fontId="14" fillId="0" borderId="38" xfId="3" applyFont="1" applyFill="1" applyBorder="1" applyAlignment="1" applyProtection="1">
      <alignment vertical="center" wrapText="1"/>
    </xf>
    <xf numFmtId="3" fontId="14" fillId="0" borderId="38" xfId="3" applyNumberFormat="1" applyFont="1" applyFill="1" applyBorder="1" applyAlignment="1" applyProtection="1">
      <alignment horizontal="center" wrapText="1"/>
      <protection locked="0"/>
    </xf>
    <xf numFmtId="0" fontId="12" fillId="0" borderId="38" xfId="0" applyFont="1" applyFill="1" applyBorder="1" applyAlignment="1">
      <alignment horizontal="center"/>
    </xf>
    <xf numFmtId="0" fontId="14" fillId="0" borderId="8" xfId="3" applyFont="1" applyFill="1" applyBorder="1" applyAlignment="1" applyProtection="1">
      <alignment vertical="center" wrapText="1"/>
    </xf>
    <xf numFmtId="3" fontId="14" fillId="0" borderId="8" xfId="3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3" applyNumberFormat="1" applyFont="1" applyFill="1" applyBorder="1" applyAlignment="1" applyProtection="1">
      <alignment horizontal="center" wrapText="1"/>
    </xf>
    <xf numFmtId="0" fontId="14" fillId="0" borderId="8" xfId="4" applyFont="1" applyFill="1" applyBorder="1" applyAlignment="1" applyProtection="1">
      <alignment horizontal="left" vertical="center" wrapText="1"/>
    </xf>
    <xf numFmtId="10" fontId="14" fillId="0" borderId="8" xfId="3" applyNumberFormat="1" applyFont="1" applyFill="1" applyBorder="1" applyAlignment="1" applyProtection="1">
      <alignment horizontal="center" wrapText="1"/>
    </xf>
    <xf numFmtId="4" fontId="14" fillId="0" borderId="8" xfId="3" applyNumberFormat="1" applyFont="1" applyFill="1" applyBorder="1" applyAlignment="1" applyProtection="1">
      <alignment horizontal="center" wrapText="1"/>
      <protection locked="0"/>
    </xf>
    <xf numFmtId="0" fontId="36" fillId="0" borderId="0" xfId="3" applyFont="1" applyFill="1" applyBorder="1" applyAlignment="1" applyProtection="1">
      <alignment horizontal="left" wrapText="1"/>
    </xf>
    <xf numFmtId="3" fontId="14" fillId="0" borderId="0" xfId="3" applyNumberFormat="1" applyFont="1" applyFill="1" applyBorder="1" applyAlignment="1" applyProtection="1">
      <alignment horizontal="center" wrapText="1"/>
      <protection locked="0"/>
    </xf>
    <xf numFmtId="4" fontId="14" fillId="0" borderId="0" xfId="3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>
      <alignment horizontal="center"/>
    </xf>
    <xf numFmtId="0" fontId="14" fillId="0" borderId="0" xfId="3" applyFont="1" applyFill="1" applyBorder="1" applyAlignment="1" applyProtection="1">
      <alignment horizontal="left" wrapText="1"/>
    </xf>
    <xf numFmtId="0" fontId="12" fillId="0" borderId="8" xfId="0" applyFont="1" applyFill="1" applyBorder="1"/>
    <xf numFmtId="0" fontId="13" fillId="0" borderId="8" xfId="0" applyFont="1" applyFill="1" applyBorder="1"/>
    <xf numFmtId="0" fontId="12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73" xfId="0" applyFont="1" applyFill="1" applyBorder="1"/>
    <xf numFmtId="0" fontId="12" fillId="0" borderId="8" xfId="0" applyFont="1" applyFill="1" applyBorder="1" applyAlignment="1">
      <alignment vertical="top" wrapText="1"/>
    </xf>
    <xf numFmtId="0" fontId="38" fillId="0" borderId="8" xfId="5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168" fontId="42" fillId="0" borderId="79" xfId="6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168" fontId="42" fillId="0" borderId="81" xfId="6" applyFont="1" applyFill="1" applyBorder="1" applyAlignment="1">
      <alignment horizontal="center" vertical="center" wrapText="1"/>
    </xf>
    <xf numFmtId="168" fontId="42" fillId="0" borderId="79" xfId="6" applyFont="1" applyFill="1" applyBorder="1" applyAlignment="1">
      <alignment horizontal="center" vertical="center"/>
    </xf>
    <xf numFmtId="168" fontId="42" fillId="0" borderId="82" xfId="6" applyFont="1" applyFill="1" applyBorder="1" applyAlignment="1">
      <alignment horizontal="center" vertical="center" wrapText="1"/>
    </xf>
    <xf numFmtId="168" fontId="42" fillId="0" borderId="80" xfId="6" applyFont="1" applyFill="1" applyBorder="1" applyAlignment="1">
      <alignment horizontal="center" vertical="center" wrapText="1"/>
    </xf>
    <xf numFmtId="171" fontId="42" fillId="0" borderId="80" xfId="6" applyNumberFormat="1" applyFont="1" applyFill="1" applyBorder="1" applyAlignment="1">
      <alignment horizontal="center" vertical="center" wrapText="1"/>
    </xf>
    <xf numFmtId="168" fontId="44" fillId="0" borderId="81" xfId="2" applyNumberFormat="1" applyFont="1" applyBorder="1" applyAlignment="1">
      <alignment vertical="center"/>
    </xf>
    <xf numFmtId="169" fontId="41" fillId="0" borderId="79" xfId="6" applyNumberFormat="1" applyBorder="1"/>
    <xf numFmtId="168" fontId="41" fillId="0" borderId="79" xfId="6" applyBorder="1"/>
    <xf numFmtId="168" fontId="41" fillId="0" borderId="79" xfId="6" applyBorder="1" applyAlignment="1">
      <alignment horizontal="center"/>
    </xf>
    <xf numFmtId="172" fontId="45" fillId="5" borderId="79" xfId="6" applyNumberFormat="1" applyFont="1" applyFill="1" applyBorder="1" applyAlignment="1">
      <alignment horizontal="center"/>
    </xf>
    <xf numFmtId="4" fontId="41" fillId="0" borderId="79" xfId="6" applyNumberFormat="1" applyBorder="1" applyAlignment="1">
      <alignment horizontal="center"/>
    </xf>
    <xf numFmtId="169" fontId="41" fillId="0" borderId="79" xfId="6" applyNumberFormat="1" applyBorder="1" applyAlignment="1">
      <alignment horizontal="center"/>
    </xf>
    <xf numFmtId="169" fontId="41" fillId="0" borderId="79" xfId="6" applyNumberFormat="1" applyFont="1" applyBorder="1" applyAlignment="1">
      <alignment horizontal="center"/>
    </xf>
    <xf numFmtId="166" fontId="41" fillId="0" borderId="79" xfId="6" applyNumberFormat="1" applyBorder="1" applyAlignment="1">
      <alignment horizontal="center"/>
    </xf>
    <xf numFmtId="4" fontId="28" fillId="0" borderId="83" xfId="0" applyNumberFormat="1" applyFont="1" applyFill="1" applyBorder="1" applyAlignment="1">
      <alignment horizontal="center" vertical="center" wrapText="1"/>
    </xf>
    <xf numFmtId="0" fontId="10" fillId="0" borderId="84" xfId="0" applyFont="1" applyFill="1" applyBorder="1" applyAlignment="1">
      <alignment horizontal="center" vertical="center" wrapText="1"/>
    </xf>
    <xf numFmtId="168" fontId="42" fillId="0" borderId="87" xfId="6" applyFont="1" applyFill="1" applyBorder="1" applyAlignment="1">
      <alignment horizontal="center" vertical="center" wrapText="1"/>
    </xf>
    <xf numFmtId="49" fontId="27" fillId="0" borderId="17" xfId="1" applyNumberFormat="1" applyFont="1" applyFill="1" applyBorder="1" applyAlignment="1" applyProtection="1">
      <alignment vertical="center" wrapText="1"/>
    </xf>
    <xf numFmtId="0" fontId="10" fillId="0" borderId="88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wrapText="1"/>
    </xf>
    <xf numFmtId="169" fontId="46" fillId="0" borderId="85" xfId="6" applyNumberFormat="1" applyFont="1" applyFill="1" applyBorder="1" applyAlignment="1">
      <alignment horizontal="center" vertical="center" wrapText="1"/>
    </xf>
    <xf numFmtId="168" fontId="41" fillId="0" borderId="86" xfId="6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168" fontId="49" fillId="0" borderId="0" xfId="6" applyFont="1"/>
    <xf numFmtId="168" fontId="48" fillId="0" borderId="90" xfId="6" applyFont="1" applyBorder="1" applyAlignment="1">
      <alignment horizontal="center" wrapText="1"/>
    </xf>
    <xf numFmtId="168" fontId="48" fillId="0" borderId="79" xfId="6" applyFont="1" applyBorder="1" applyAlignment="1">
      <alignment horizontal="center" wrapText="1"/>
    </xf>
    <xf numFmtId="168" fontId="48" fillId="0" borderId="91" xfId="6" applyFont="1" applyBorder="1" applyAlignment="1">
      <alignment horizontal="center" wrapText="1"/>
    </xf>
    <xf numFmtId="168" fontId="47" fillId="0" borderId="79" xfId="6" applyFont="1" applyBorder="1" applyAlignment="1">
      <alignment horizontal="center" wrapText="1"/>
    </xf>
    <xf numFmtId="168" fontId="48" fillId="0" borderId="89" xfId="6" applyFont="1" applyBorder="1" applyAlignment="1">
      <alignment horizontal="center" wrapText="1"/>
    </xf>
    <xf numFmtId="168" fontId="41" fillId="0" borderId="81" xfId="6" applyBorder="1" applyAlignment="1">
      <alignment horizontal="center"/>
    </xf>
    <xf numFmtId="168" fontId="41" fillId="5" borderId="79" xfId="6" applyFont="1" applyFill="1" applyBorder="1" applyAlignment="1">
      <alignment horizontal="center"/>
    </xf>
    <xf numFmtId="168" fontId="41" fillId="0" borderId="82" xfId="6" applyBorder="1" applyAlignment="1">
      <alignment horizontal="center"/>
    </xf>
    <xf numFmtId="169" fontId="41" fillId="0" borderId="90" xfId="6" applyNumberFormat="1" applyBorder="1" applyAlignment="1">
      <alignment horizontal="center"/>
    </xf>
    <xf numFmtId="169" fontId="49" fillId="0" borderId="79" xfId="6" applyNumberFormat="1" applyFont="1" applyBorder="1" applyAlignment="1">
      <alignment horizontal="center"/>
    </xf>
    <xf numFmtId="168" fontId="41" fillId="0" borderId="80" xfId="6" applyBorder="1" applyAlignment="1">
      <alignment horizontal="center"/>
    </xf>
    <xf numFmtId="168" fontId="41" fillId="0" borderId="92" xfId="6" applyBorder="1" applyAlignment="1">
      <alignment horizontal="center"/>
    </xf>
    <xf numFmtId="168" fontId="41" fillId="0" borderId="90" xfId="6" applyBorder="1" applyAlignment="1">
      <alignment horizontal="center"/>
    </xf>
    <xf numFmtId="168" fontId="49" fillId="0" borderId="91" xfId="6" applyFont="1" applyBorder="1" applyAlignment="1">
      <alignment horizontal="center"/>
    </xf>
    <xf numFmtId="168" fontId="41" fillId="0" borderId="91" xfId="6" applyBorder="1"/>
    <xf numFmtId="175" fontId="49" fillId="0" borderId="79" xfId="6" applyNumberFormat="1" applyFont="1" applyBorder="1" applyAlignment="1">
      <alignment horizontal="center"/>
    </xf>
    <xf numFmtId="168" fontId="41" fillId="0" borderId="0" xfId="6" applyAlignment="1">
      <alignment horizontal="center"/>
    </xf>
    <xf numFmtId="168" fontId="41" fillId="0" borderId="0" xfId="6"/>
    <xf numFmtId="169" fontId="41" fillId="0" borderId="0" xfId="6" applyNumberFormat="1"/>
    <xf numFmtId="169" fontId="49" fillId="0" borderId="93" xfId="6" applyNumberFormat="1" applyFont="1" applyBorder="1"/>
    <xf numFmtId="169" fontId="41" fillId="0" borderId="93" xfId="6" applyNumberFormat="1" applyBorder="1"/>
    <xf numFmtId="173" fontId="41" fillId="0" borderId="0" xfId="6" applyNumberFormat="1"/>
    <xf numFmtId="168" fontId="41" fillId="0" borderId="90" xfId="6" applyBorder="1" applyAlignment="1">
      <alignment horizontal="center" wrapText="1"/>
    </xf>
    <xf numFmtId="168" fontId="47" fillId="0" borderId="89" xfId="6" applyFont="1" applyBorder="1" applyAlignment="1">
      <alignment horizontal="center" wrapText="1"/>
    </xf>
    <xf numFmtId="173" fontId="48" fillId="0" borderId="89" xfId="6" applyNumberFormat="1" applyFont="1" applyBorder="1" applyAlignment="1">
      <alignment horizontal="center" wrapText="1"/>
    </xf>
    <xf numFmtId="168" fontId="41" fillId="5" borderId="79" xfId="6" applyFill="1" applyBorder="1" applyAlignment="1">
      <alignment horizontal="center"/>
    </xf>
    <xf numFmtId="169" fontId="49" fillId="0" borderId="79" xfId="6" applyNumberFormat="1" applyFont="1" applyFill="1" applyBorder="1" applyAlignment="1">
      <alignment horizontal="center"/>
    </xf>
    <xf numFmtId="168" fontId="41" fillId="0" borderId="0" xfId="6" applyBorder="1"/>
    <xf numFmtId="169" fontId="41" fillId="0" borderId="0" xfId="6" applyNumberFormat="1" applyBorder="1"/>
    <xf numFmtId="169" fontId="49" fillId="0" borderId="0" xfId="6" applyNumberFormat="1" applyFont="1" applyBorder="1"/>
    <xf numFmtId="169" fontId="49" fillId="0" borderId="0" xfId="6" applyNumberFormat="1" applyFont="1" applyBorder="1" applyAlignment="1">
      <alignment horizontal="right"/>
    </xf>
    <xf numFmtId="170" fontId="41" fillId="0" borderId="0" xfId="6" applyNumberFormat="1"/>
    <xf numFmtId="168" fontId="50" fillId="0" borderId="79" xfId="6" applyFont="1" applyFill="1" applyBorder="1" applyAlignment="1">
      <alignment vertical="top" wrapText="1"/>
    </xf>
    <xf numFmtId="168" fontId="50" fillId="0" borderId="79" xfId="6" applyFont="1" applyFill="1" applyBorder="1" applyAlignment="1">
      <alignment horizontal="center" vertical="top" wrapText="1"/>
    </xf>
    <xf numFmtId="170" fontId="50" fillId="0" borderId="79" xfId="6" applyNumberFormat="1" applyFont="1" applyFill="1" applyBorder="1" applyAlignment="1">
      <alignment horizontal="center" vertical="top" wrapText="1"/>
    </xf>
    <xf numFmtId="167" fontId="50" fillId="0" borderId="79" xfId="6" applyNumberFormat="1" applyFont="1" applyFill="1" applyBorder="1" applyAlignment="1">
      <alignment horizontal="center" vertical="top" wrapText="1"/>
    </xf>
    <xf numFmtId="169" fontId="50" fillId="0" borderId="79" xfId="6" applyNumberFormat="1" applyFont="1" applyFill="1" applyBorder="1" applyAlignment="1">
      <alignment horizontal="center" vertical="top" wrapText="1"/>
    </xf>
    <xf numFmtId="169" fontId="50" fillId="0" borderId="79" xfId="6" applyNumberFormat="1" applyFont="1" applyFill="1" applyBorder="1" applyAlignment="1">
      <alignment horizontal="center" vertical="top"/>
    </xf>
    <xf numFmtId="168" fontId="50" fillId="0" borderId="79" xfId="6" applyFont="1" applyFill="1" applyBorder="1" applyAlignment="1">
      <alignment vertical="top"/>
    </xf>
    <xf numFmtId="0" fontId="30" fillId="0" borderId="8" xfId="0" applyFont="1" applyFill="1" applyBorder="1" applyAlignment="1">
      <alignment horizontal="center" vertical="top" wrapText="1"/>
    </xf>
    <xf numFmtId="168" fontId="41" fillId="0" borderId="8" xfId="6" applyFill="1" applyBorder="1" applyAlignment="1">
      <alignment horizontal="center" vertical="center"/>
    </xf>
    <xf numFmtId="168" fontId="41" fillId="0" borderId="8" xfId="6" applyFill="1" applyBorder="1" applyAlignment="1">
      <alignment horizontal="center" vertical="center" wrapText="1"/>
    </xf>
    <xf numFmtId="10" fontId="42" fillId="0" borderId="8" xfId="6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8" fontId="10" fillId="0" borderId="8" xfId="6" applyFont="1" applyFill="1" applyBorder="1" applyAlignment="1">
      <alignment horizontal="center" vertical="center"/>
    </xf>
    <xf numFmtId="168" fontId="14" fillId="0" borderId="79" xfId="6" applyFont="1" applyFill="1" applyBorder="1" applyAlignment="1">
      <alignment horizontal="center" vertical="center" wrapText="1"/>
    </xf>
    <xf numFmtId="172" fontId="41" fillId="5" borderId="79" xfId="6" applyNumberFormat="1" applyFont="1" applyFill="1" applyBorder="1" applyAlignment="1">
      <alignment horizontal="center"/>
    </xf>
    <xf numFmtId="169" fontId="41" fillId="0" borderId="89" xfId="6" applyNumberFormat="1" applyFill="1" applyBorder="1" applyAlignment="1">
      <alignment horizontal="center"/>
    </xf>
    <xf numFmtId="168" fontId="41" fillId="0" borderId="91" xfId="6" applyBorder="1" applyAlignment="1">
      <alignment horizontal="center"/>
    </xf>
    <xf numFmtId="169" fontId="41" fillId="0" borderId="89" xfId="6" applyNumberFormat="1" applyBorder="1" applyAlignment="1">
      <alignment horizontal="center"/>
    </xf>
    <xf numFmtId="175" fontId="41" fillId="0" borderId="79" xfId="6" applyNumberFormat="1" applyFont="1" applyBorder="1" applyAlignment="1">
      <alignment horizontal="center"/>
    </xf>
    <xf numFmtId="4" fontId="0" fillId="0" borderId="0" xfId="0" applyNumberFormat="1"/>
    <xf numFmtId="175" fontId="41" fillId="0" borderId="79" xfId="6" applyNumberFormat="1" applyBorder="1" applyAlignment="1">
      <alignment horizontal="center"/>
    </xf>
    <xf numFmtId="175" fontId="41" fillId="0" borderId="79" xfId="6" applyNumberFormat="1" applyFill="1" applyBorder="1" applyAlignment="1">
      <alignment horizontal="center"/>
    </xf>
    <xf numFmtId="175" fontId="41" fillId="0" borderId="0" xfId="6" applyNumberFormat="1"/>
    <xf numFmtId="177" fontId="52" fillId="0" borderId="0" xfId="0" applyNumberFormat="1" applyFont="1" applyFill="1" applyBorder="1" applyAlignment="1"/>
    <xf numFmtId="0" fontId="51" fillId="0" borderId="0" xfId="0" applyNumberFormat="1" applyFont="1" applyBorder="1" applyAlignment="1"/>
    <xf numFmtId="0" fontId="51" fillId="0" borderId="0" xfId="0" applyFont="1" applyBorder="1" applyAlignment="1"/>
    <xf numFmtId="0" fontId="51" fillId="0" borderId="0" xfId="0" applyNumberFormat="1" applyFont="1" applyBorder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28" fillId="0" borderId="0" xfId="0" applyFont="1" applyAlignment="1">
      <alignment horizontal="center"/>
    </xf>
    <xf numFmtId="0" fontId="56" fillId="0" borderId="0" xfId="0" applyFont="1"/>
    <xf numFmtId="0" fontId="52" fillId="0" borderId="58" xfId="0" applyFont="1" applyBorder="1" applyAlignment="1">
      <alignment horizontal="center"/>
    </xf>
    <xf numFmtId="0" fontId="53" fillId="0" borderId="59" xfId="0" applyFont="1" applyBorder="1" applyAlignment="1">
      <alignment horizontal="center"/>
    </xf>
    <xf numFmtId="0" fontId="52" fillId="0" borderId="60" xfId="0" applyFont="1" applyBorder="1" applyAlignment="1">
      <alignment horizontal="center"/>
    </xf>
    <xf numFmtId="0" fontId="52" fillId="0" borderId="61" xfId="0" applyFont="1" applyBorder="1" applyAlignment="1">
      <alignment horizontal="center"/>
    </xf>
    <xf numFmtId="0" fontId="31" fillId="0" borderId="62" xfId="0" applyFont="1" applyBorder="1" applyAlignment="1">
      <alignment horizontal="center" wrapText="1"/>
    </xf>
    <xf numFmtId="0" fontId="52" fillId="0" borderId="0" xfId="0" applyFont="1" applyAlignment="1">
      <alignment horizontal="center"/>
    </xf>
    <xf numFmtId="0" fontId="55" fillId="0" borderId="63" xfId="0" applyFont="1" applyBorder="1" applyAlignment="1">
      <alignment wrapText="1"/>
    </xf>
    <xf numFmtId="0" fontId="57" fillId="0" borderId="0" xfId="0" applyFont="1" applyBorder="1"/>
    <xf numFmtId="0" fontId="55" fillId="0" borderId="64" xfId="0" applyFont="1" applyBorder="1"/>
    <xf numFmtId="0" fontId="55" fillId="0" borderId="0" xfId="0" applyFont="1" applyBorder="1"/>
    <xf numFmtId="0" fontId="31" fillId="0" borderId="65" xfId="0" applyFont="1" applyBorder="1"/>
    <xf numFmtId="0" fontId="52" fillId="0" borderId="0" xfId="0" applyFont="1"/>
    <xf numFmtId="0" fontId="52" fillId="0" borderId="63" xfId="0" applyFont="1" applyBorder="1" applyAlignment="1">
      <alignment wrapText="1"/>
    </xf>
    <xf numFmtId="0" fontId="53" fillId="0" borderId="0" xfId="0" applyFont="1" applyBorder="1"/>
    <xf numFmtId="0" fontId="52" fillId="0" borderId="64" xfId="0" applyFont="1" applyBorder="1"/>
    <xf numFmtId="16" fontId="52" fillId="0" borderId="0" xfId="0" applyNumberFormat="1" applyFont="1" applyBorder="1"/>
    <xf numFmtId="16" fontId="52" fillId="0" borderId="64" xfId="0" applyNumberFormat="1" applyFont="1" applyBorder="1"/>
    <xf numFmtId="0" fontId="52" fillId="0" borderId="0" xfId="0" applyFont="1" applyBorder="1"/>
    <xf numFmtId="0" fontId="52" fillId="0" borderId="63" xfId="0" applyFont="1" applyFill="1" applyBorder="1" applyAlignment="1">
      <alignment wrapText="1"/>
    </xf>
    <xf numFmtId="0" fontId="53" fillId="0" borderId="0" xfId="0" applyFont="1" applyFill="1" applyBorder="1" applyAlignment="1">
      <alignment horizontal="center"/>
    </xf>
    <xf numFmtId="0" fontId="54" fillId="0" borderId="8" xfId="0" applyFont="1" applyBorder="1"/>
    <xf numFmtId="0" fontId="54" fillId="0" borderId="17" xfId="0" applyFont="1" applyBorder="1"/>
    <xf numFmtId="169" fontId="58" fillId="0" borderId="8" xfId="6" applyNumberFormat="1" applyFont="1" applyFill="1" applyBorder="1"/>
    <xf numFmtId="4" fontId="52" fillId="0" borderId="0" xfId="0" applyNumberFormat="1" applyFont="1"/>
    <xf numFmtId="0" fontId="30" fillId="0" borderId="8" xfId="0" applyFont="1" applyBorder="1"/>
    <xf numFmtId="0" fontId="52" fillId="0" borderId="66" xfId="0" applyFont="1" applyFill="1" applyBorder="1" applyAlignment="1">
      <alignment wrapText="1"/>
    </xf>
    <xf numFmtId="0" fontId="53" fillId="0" borderId="67" xfId="0" applyFont="1" applyFill="1" applyBorder="1" applyAlignment="1">
      <alignment horizontal="center"/>
    </xf>
    <xf numFmtId="0" fontId="52" fillId="0" borderId="69" xfId="0" applyFont="1" applyFill="1" applyBorder="1" applyAlignment="1">
      <alignment wrapText="1"/>
    </xf>
    <xf numFmtId="0" fontId="52" fillId="0" borderId="70" xfId="0" applyFont="1" applyBorder="1" applyAlignment="1">
      <alignment wrapText="1"/>
    </xf>
    <xf numFmtId="0" fontId="53" fillId="0" borderId="68" xfId="0" applyFont="1" applyBorder="1"/>
    <xf numFmtId="173" fontId="59" fillId="0" borderId="80" xfId="6" applyNumberFormat="1" applyFont="1" applyBorder="1"/>
    <xf numFmtId="168" fontId="59" fillId="0" borderId="80" xfId="6" applyFont="1" applyBorder="1"/>
    <xf numFmtId="169" fontId="58" fillId="0" borderId="79" xfId="6" applyNumberFormat="1" applyFont="1" applyBorder="1"/>
    <xf numFmtId="0" fontId="52" fillId="0" borderId="66" xfId="0" applyFont="1" applyBorder="1" applyAlignment="1">
      <alignment wrapText="1"/>
    </xf>
    <xf numFmtId="0" fontId="53" fillId="0" borderId="68" xfId="0" applyFont="1" applyFill="1" applyBorder="1" applyAlignment="1">
      <alignment horizontal="center"/>
    </xf>
    <xf numFmtId="0" fontId="52" fillId="0" borderId="69" xfId="0" applyFont="1" applyBorder="1" applyAlignment="1">
      <alignment wrapText="1"/>
    </xf>
    <xf numFmtId="0" fontId="53" fillId="0" borderId="68" xfId="0" applyFont="1" applyBorder="1" applyAlignment="1">
      <alignment horizontal="center"/>
    </xf>
    <xf numFmtId="168" fontId="59" fillId="0" borderId="79" xfId="6" applyFont="1" applyBorder="1"/>
    <xf numFmtId="0" fontId="54" fillId="4" borderId="71" xfId="0" applyFont="1" applyFill="1" applyBorder="1" applyAlignment="1">
      <alignment wrapText="1"/>
    </xf>
    <xf numFmtId="4" fontId="53" fillId="4" borderId="68" xfId="0" applyNumberFormat="1" applyFont="1" applyFill="1" applyBorder="1" applyAlignment="1">
      <alignment horizontal="center"/>
    </xf>
    <xf numFmtId="4" fontId="51" fillId="4" borderId="68" xfId="0" applyNumberFormat="1" applyFont="1" applyFill="1" applyBorder="1"/>
    <xf numFmtId="169" fontId="59" fillId="0" borderId="79" xfId="6" applyNumberFormat="1" applyFont="1" applyBorder="1"/>
    <xf numFmtId="0" fontId="54" fillId="0" borderId="71" xfId="0" applyFont="1" applyBorder="1" applyAlignment="1">
      <alignment wrapText="1"/>
    </xf>
    <xf numFmtId="0" fontId="52" fillId="0" borderId="71" xfId="0" applyFont="1" applyBorder="1" applyAlignment="1">
      <alignment wrapText="1"/>
    </xf>
    <xf numFmtId="2" fontId="59" fillId="0" borderId="79" xfId="6" applyNumberFormat="1" applyFont="1" applyBorder="1"/>
    <xf numFmtId="0" fontId="54" fillId="0" borderId="0" xfId="0" applyFont="1" applyBorder="1"/>
    <xf numFmtId="169" fontId="41" fillId="0" borderId="79" xfId="6" applyNumberFormat="1" applyFill="1" applyBorder="1" applyAlignment="1">
      <alignment horizontal="center"/>
    </xf>
    <xf numFmtId="169" fontId="41" fillId="0" borderId="99" xfId="6" applyNumberFormat="1" applyFill="1" applyBorder="1" applyAlignment="1">
      <alignment horizontal="center"/>
    </xf>
    <xf numFmtId="172" fontId="45" fillId="5" borderId="90" xfId="6" applyNumberFormat="1" applyFont="1" applyFill="1" applyBorder="1" applyAlignment="1">
      <alignment horizontal="center"/>
    </xf>
    <xf numFmtId="4" fontId="41" fillId="0" borderId="81" xfId="6" applyNumberFormat="1" applyBorder="1" applyAlignment="1">
      <alignment horizontal="center"/>
    </xf>
    <xf numFmtId="0" fontId="60" fillId="0" borderId="0" xfId="0" applyFont="1"/>
    <xf numFmtId="0" fontId="60" fillId="0" borderId="0" xfId="0" applyNumberFormat="1" applyFont="1" applyAlignment="1">
      <alignment horizontal="center" wrapText="1"/>
    </xf>
    <xf numFmtId="170" fontId="61" fillId="0" borderId="81" xfId="6" applyNumberFormat="1" applyFont="1" applyBorder="1" applyAlignment="1">
      <alignment horizontal="center" vertical="center" wrapText="1"/>
    </xf>
    <xf numFmtId="170" fontId="61" fillId="0" borderId="81" xfId="6" applyNumberFormat="1" applyFont="1" applyBorder="1" applyAlignment="1">
      <alignment horizontal="center" wrapText="1"/>
    </xf>
    <xf numFmtId="168" fontId="62" fillId="0" borderId="8" xfId="6" applyFont="1" applyBorder="1" applyAlignment="1">
      <alignment horizontal="left" vertical="center"/>
    </xf>
    <xf numFmtId="170" fontId="62" fillId="0" borderId="8" xfId="6" applyNumberFormat="1" applyFont="1" applyFill="1" applyBorder="1" applyAlignment="1">
      <alignment horizontal="left" vertical="center" wrapText="1"/>
    </xf>
    <xf numFmtId="176" fontId="63" fillId="0" borderId="89" xfId="6" applyNumberFormat="1" applyFont="1" applyFill="1" applyBorder="1" applyAlignment="1">
      <alignment horizontal="right" vertical="center" wrapText="1"/>
    </xf>
    <xf numFmtId="170" fontId="62" fillId="0" borderId="79" xfId="6" applyNumberFormat="1" applyFont="1" applyBorder="1" applyAlignment="1">
      <alignment horizontal="left" vertical="center" wrapText="1"/>
    </xf>
    <xf numFmtId="176" fontId="63" fillId="0" borderId="8" xfId="6" applyNumberFormat="1" applyFont="1" applyFill="1" applyBorder="1" applyAlignment="1">
      <alignment horizontal="right" vertical="center" wrapText="1"/>
    </xf>
    <xf numFmtId="170" fontId="62" fillId="0" borderId="8" xfId="6" applyNumberFormat="1" applyFont="1" applyBorder="1" applyAlignment="1">
      <alignment horizontal="left" vertical="center" wrapText="1"/>
    </xf>
    <xf numFmtId="176" fontId="63" fillId="0" borderId="40" xfId="6" applyNumberFormat="1" applyFont="1" applyFill="1" applyBorder="1" applyAlignment="1">
      <alignment horizontal="right" vertical="center" wrapText="1"/>
    </xf>
    <xf numFmtId="176" fontId="63" fillId="0" borderId="94" xfId="6" applyNumberFormat="1" applyFont="1" applyFill="1" applyBorder="1" applyAlignment="1">
      <alignment horizontal="right" vertical="center" wrapText="1"/>
    </xf>
    <xf numFmtId="176" fontId="63" fillId="0" borderId="91" xfId="6" applyNumberFormat="1" applyFont="1" applyFill="1" applyBorder="1" applyAlignment="1">
      <alignment horizontal="right" vertical="center" wrapText="1"/>
    </xf>
    <xf numFmtId="170" fontId="62" fillId="0" borderId="81" xfId="6" applyNumberFormat="1" applyFont="1" applyBorder="1" applyAlignment="1">
      <alignment horizontal="left" vertical="center" wrapText="1"/>
    </xf>
    <xf numFmtId="170" fontId="62" fillId="0" borderId="94" xfId="6" applyNumberFormat="1" applyFont="1" applyFill="1" applyBorder="1" applyAlignment="1">
      <alignment horizontal="left" vertical="center" wrapText="1"/>
    </xf>
    <xf numFmtId="176" fontId="63" fillId="0" borderId="90" xfId="6" applyNumberFormat="1" applyFont="1" applyFill="1" applyBorder="1" applyAlignment="1">
      <alignment horizontal="right" vertical="center" wrapText="1"/>
    </xf>
    <xf numFmtId="170" fontId="62" fillId="0" borderId="89" xfId="6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169" fontId="42" fillId="0" borderId="52" xfId="6" applyNumberFormat="1" applyFont="1" applyFill="1" applyBorder="1" applyAlignment="1">
      <alignment horizontal="center" vertical="center" wrapText="1"/>
    </xf>
    <xf numFmtId="169" fontId="42" fillId="0" borderId="80" xfId="6" applyNumberFormat="1" applyFont="1" applyFill="1" applyBorder="1" applyAlignment="1">
      <alignment horizontal="center" vertical="center" wrapText="1"/>
    </xf>
    <xf numFmtId="169" fontId="42" fillId="0" borderId="79" xfId="6" applyNumberFormat="1" applyFont="1" applyFill="1" applyBorder="1" applyAlignment="1">
      <alignment horizontal="center" vertical="center" wrapText="1"/>
    </xf>
    <xf numFmtId="170" fontId="42" fillId="0" borderId="79" xfId="6" applyNumberFormat="1" applyFont="1" applyFill="1" applyBorder="1" applyAlignment="1">
      <alignment horizontal="center" vertical="center" wrapText="1"/>
    </xf>
    <xf numFmtId="169" fontId="42" fillId="0" borderId="85" xfId="6" applyNumberFormat="1" applyFont="1" applyFill="1" applyBorder="1" applyAlignment="1">
      <alignment horizontal="center" vertical="center" wrapText="1"/>
    </xf>
    <xf numFmtId="173" fontId="42" fillId="0" borderId="86" xfId="6" applyNumberFormat="1" applyFont="1" applyFill="1" applyBorder="1" applyAlignment="1">
      <alignment horizontal="center" vertical="center" wrapText="1"/>
    </xf>
    <xf numFmtId="166" fontId="42" fillId="0" borderId="86" xfId="6" applyNumberFormat="1" applyFont="1" applyFill="1" applyBorder="1" applyAlignment="1">
      <alignment horizontal="center" vertical="center" wrapText="1"/>
    </xf>
    <xf numFmtId="169" fontId="42" fillId="0" borderId="86" xfId="6" applyNumberFormat="1" applyFont="1" applyFill="1" applyBorder="1" applyAlignment="1">
      <alignment horizontal="center" vertical="center" wrapText="1"/>
    </xf>
    <xf numFmtId="2" fontId="42" fillId="0" borderId="86" xfId="6" applyNumberFormat="1" applyFont="1" applyFill="1" applyBorder="1" applyAlignment="1">
      <alignment horizontal="center" vertical="center" wrapText="1"/>
    </xf>
    <xf numFmtId="174" fontId="42" fillId="0" borderId="87" xfId="6" applyNumberFormat="1" applyFont="1" applyFill="1" applyBorder="1" applyAlignment="1">
      <alignment horizontal="center" vertical="center" wrapText="1"/>
    </xf>
    <xf numFmtId="0" fontId="51" fillId="0" borderId="97" xfId="0" applyNumberFormat="1" applyFont="1" applyFill="1" applyBorder="1" applyAlignment="1"/>
    <xf numFmtId="0" fontId="51" fillId="0" borderId="97" xfId="0" applyFont="1" applyFill="1" applyBorder="1" applyAlignment="1"/>
    <xf numFmtId="0" fontId="51" fillId="0" borderId="64" xfId="0" applyNumberFormat="1" applyFont="1" applyFill="1" applyBorder="1"/>
    <xf numFmtId="177" fontId="52" fillId="0" borderId="98" xfId="0" applyNumberFormat="1" applyFont="1" applyFill="1" applyBorder="1" applyAlignment="1"/>
    <xf numFmtId="177" fontId="52" fillId="0" borderId="67" xfId="0" applyNumberFormat="1" applyFont="1" applyFill="1" applyBorder="1" applyAlignment="1"/>
    <xf numFmtId="0" fontId="52" fillId="0" borderId="72" xfId="0" applyFont="1" applyFill="1" applyBorder="1" applyAlignment="1">
      <alignment wrapText="1"/>
    </xf>
    <xf numFmtId="169" fontId="59" fillId="0" borderId="79" xfId="6" applyNumberFormat="1" applyFont="1" applyFill="1" applyBorder="1"/>
    <xf numFmtId="169" fontId="58" fillId="0" borderId="79" xfId="6" applyNumberFormat="1" applyFont="1" applyFill="1" applyBorder="1"/>
    <xf numFmtId="168" fontId="49" fillId="0" borderId="79" xfId="6" applyFont="1" applyFill="1" applyBorder="1"/>
    <xf numFmtId="168" fontId="49" fillId="0" borderId="89" xfId="6" applyFont="1" applyFill="1" applyBorder="1"/>
    <xf numFmtId="4" fontId="49" fillId="0" borderId="79" xfId="6" applyNumberFormat="1" applyFont="1" applyFill="1" applyBorder="1"/>
    <xf numFmtId="169" fontId="49" fillId="0" borderId="79" xfId="6" applyNumberFormat="1" applyFont="1" applyFill="1" applyBorder="1"/>
    <xf numFmtId="175" fontId="49" fillId="0" borderId="79" xfId="6" applyNumberFormat="1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8" fillId="0" borderId="1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30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8" fillId="0" borderId="10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3" fillId="0" borderId="17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68" fontId="42" fillId="0" borderId="79" xfId="6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top" wrapText="1"/>
    </xf>
    <xf numFmtId="0" fontId="0" fillId="0" borderId="96" xfId="0" applyBorder="1" applyAlignment="1"/>
    <xf numFmtId="0" fontId="0" fillId="0" borderId="40" xfId="0" applyBorder="1" applyAlignment="1"/>
    <xf numFmtId="0" fontId="14" fillId="0" borderId="14" xfId="0" applyFont="1" applyFill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68" fontId="49" fillId="0" borderId="0" xfId="6" applyFont="1" applyFill="1" applyBorder="1" applyAlignment="1">
      <alignment horizontal="center"/>
    </xf>
    <xf numFmtId="0" fontId="30" fillId="0" borderId="17" xfId="0" applyFont="1" applyBorder="1" applyAlignment="1">
      <alignment horizontal="center" vertical="top" wrapText="1"/>
    </xf>
    <xf numFmtId="0" fontId="30" fillId="0" borderId="7" xfId="0" applyFont="1" applyBorder="1" applyAlignment="1">
      <alignment vertical="top" wrapText="1"/>
    </xf>
    <xf numFmtId="0" fontId="30" fillId="0" borderId="40" xfId="0" applyFont="1" applyBorder="1" applyAlignment="1">
      <alignment vertical="top" wrapText="1"/>
    </xf>
    <xf numFmtId="0" fontId="31" fillId="0" borderId="17" xfId="0" applyFont="1" applyBorder="1" applyAlignment="1">
      <alignment horizontal="right"/>
    </xf>
    <xf numFmtId="0" fontId="30" fillId="0" borderId="7" xfId="0" applyFont="1" applyBorder="1" applyAlignment="1"/>
    <xf numFmtId="0" fontId="30" fillId="0" borderId="40" xfId="0" applyFont="1" applyBorder="1" applyAlignment="1"/>
    <xf numFmtId="0" fontId="31" fillId="0" borderId="0" xfId="0" applyFont="1" applyAlignment="1">
      <alignment horizont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top" wrapText="1"/>
    </xf>
    <xf numFmtId="0" fontId="30" fillId="0" borderId="40" xfId="0" applyFont="1" applyBorder="1" applyAlignment="1">
      <alignment horizontal="center" vertical="top" wrapText="1"/>
    </xf>
    <xf numFmtId="0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52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9" fillId="0" borderId="75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2" xfId="0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14" fillId="0" borderId="28" xfId="3" applyFont="1" applyFill="1" applyBorder="1" applyAlignment="1" applyProtection="1">
      <alignment horizontal="center" vertical="center" wrapText="1"/>
    </xf>
    <xf numFmtId="0" fontId="14" fillId="0" borderId="38" xfId="3" applyFont="1" applyFill="1" applyBorder="1" applyAlignment="1" applyProtection="1">
      <alignment horizontal="center" vertical="center" wrapText="1"/>
    </xf>
    <xf numFmtId="0" fontId="14" fillId="0" borderId="17" xfId="3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 applyProtection="1">
      <alignment horizontal="center" vertical="center" wrapText="1"/>
    </xf>
    <xf numFmtId="0" fontId="14" fillId="0" borderId="40" xfId="3" applyFont="1" applyFill="1" applyBorder="1" applyAlignment="1" applyProtection="1">
      <alignment horizontal="center" vertical="center" wrapText="1"/>
    </xf>
    <xf numFmtId="0" fontId="39" fillId="0" borderId="0" xfId="0" applyFont="1" applyFill="1" applyAlignment="1">
      <alignment horizontal="left"/>
    </xf>
    <xf numFmtId="0" fontId="12" fillId="0" borderId="15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2" fontId="0" fillId="0" borderId="8" xfId="0" applyNumberFormat="1" applyFill="1" applyBorder="1" applyAlignment="1">
      <alignment horizontal="center" vertical="center"/>
    </xf>
    <xf numFmtId="169" fontId="0" fillId="0" borderId="40" xfId="0" applyNumberFormat="1" applyFill="1" applyBorder="1" applyAlignment="1">
      <alignment horizontal="center" vertical="center"/>
    </xf>
    <xf numFmtId="169" fontId="42" fillId="0" borderId="8" xfId="6" applyNumberFormat="1" applyFont="1" applyFill="1" applyBorder="1" applyAlignment="1">
      <alignment horizontal="center" vertical="center" wrapText="1"/>
    </xf>
    <xf numFmtId="173" fontId="42" fillId="0" borderId="8" xfId="6" applyNumberFormat="1" applyFont="1" applyFill="1" applyBorder="1" applyAlignment="1">
      <alignment horizontal="center" vertical="center" wrapText="1"/>
    </xf>
    <xf numFmtId="166" fontId="42" fillId="0" borderId="8" xfId="6" applyNumberFormat="1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/>
    </xf>
  </cellXfs>
  <cellStyles count="7">
    <cellStyle name="Excel Built-in Normal" xfId="6"/>
    <cellStyle name="Гиперссылка" xfId="5" builtinId="8"/>
    <cellStyle name="Обычный" xfId="0" builtinId="0"/>
    <cellStyle name="Обычный_Калькуляция воды" xfId="3"/>
    <cellStyle name="Обычный_Лист Microsoft Excel (3)" xfId="2"/>
    <cellStyle name="Обычный_тарифы на 2002г с 1-01" xfId="4"/>
    <cellStyle name="Обычный_Тепло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ogm@74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opLeftCell="A13" workbookViewId="0">
      <selection activeCell="A12" sqref="A12:K12"/>
    </sheetView>
  </sheetViews>
  <sheetFormatPr defaultRowHeight="15"/>
  <cols>
    <col min="11" max="11" width="11.85546875" customWidth="1"/>
  </cols>
  <sheetData>
    <row r="1" spans="1:11" ht="35.25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9"/>
    </row>
    <row r="2" spans="1:11" ht="35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>
      <c r="A3" s="350" t="s">
        <v>1</v>
      </c>
      <c r="B3" s="350"/>
      <c r="C3" s="350"/>
      <c r="D3" s="350"/>
      <c r="E3" s="350"/>
      <c r="F3" s="350"/>
      <c r="G3" s="350"/>
      <c r="H3" s="350"/>
      <c r="I3" s="350"/>
      <c r="J3" s="350"/>
      <c r="K3" s="349"/>
    </row>
    <row r="4" spans="1:11" ht="30">
      <c r="A4" s="350" t="s">
        <v>2</v>
      </c>
      <c r="B4" s="350"/>
      <c r="C4" s="350"/>
      <c r="D4" s="350"/>
      <c r="E4" s="350"/>
      <c r="F4" s="350"/>
      <c r="G4" s="350"/>
      <c r="H4" s="350"/>
      <c r="I4" s="350"/>
      <c r="J4" s="350"/>
      <c r="K4" s="349"/>
    </row>
    <row r="5" spans="1:11" ht="3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30">
      <c r="A6" s="351" t="s">
        <v>449</v>
      </c>
      <c r="B6" s="351"/>
      <c r="C6" s="351"/>
      <c r="D6" s="351"/>
      <c r="E6" s="351"/>
      <c r="F6" s="351"/>
      <c r="G6" s="351"/>
      <c r="H6" s="351"/>
      <c r="I6" s="351"/>
      <c r="J6" s="351"/>
      <c r="K6" s="349"/>
    </row>
    <row r="7" spans="1:11" ht="30">
      <c r="A7" s="350" t="s">
        <v>450</v>
      </c>
      <c r="B7" s="350"/>
      <c r="C7" s="350"/>
      <c r="D7" s="350"/>
      <c r="E7" s="350"/>
      <c r="F7" s="350"/>
      <c r="G7" s="350"/>
      <c r="H7" s="350"/>
      <c r="I7" s="350"/>
      <c r="J7" s="350"/>
      <c r="K7" s="349"/>
    </row>
    <row r="8" spans="1:11" ht="30">
      <c r="A8" s="3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1" ht="30">
      <c r="A9" s="3"/>
      <c r="B9" s="3"/>
      <c r="C9" s="3"/>
      <c r="D9" s="3"/>
      <c r="E9" s="3"/>
      <c r="F9" s="3"/>
      <c r="G9" s="3"/>
      <c r="H9" s="3"/>
      <c r="I9" s="3"/>
      <c r="J9" s="3"/>
      <c r="K9" s="4"/>
    </row>
    <row r="10" spans="1:11" ht="3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1" ht="30">
      <c r="A11" s="350" t="s">
        <v>10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49"/>
    </row>
    <row r="12" spans="1:11" ht="51.75" customHeight="1">
      <c r="A12" s="350" t="s">
        <v>9</v>
      </c>
      <c r="B12" s="350"/>
      <c r="C12" s="350"/>
      <c r="D12" s="350"/>
      <c r="E12" s="350"/>
      <c r="F12" s="350"/>
      <c r="G12" s="350"/>
      <c r="H12" s="350"/>
      <c r="I12" s="350"/>
      <c r="J12" s="350"/>
      <c r="K12" s="349"/>
    </row>
    <row r="13" spans="1:11" ht="30">
      <c r="A13" s="350" t="s">
        <v>8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49"/>
    </row>
    <row r="14" spans="1:11" ht="30">
      <c r="A14" s="350"/>
      <c r="B14" s="350"/>
      <c r="C14" s="350"/>
      <c r="D14" s="350"/>
      <c r="E14" s="350"/>
      <c r="F14" s="350"/>
      <c r="G14" s="350"/>
      <c r="H14" s="350"/>
      <c r="I14" s="350"/>
      <c r="J14" s="350"/>
    </row>
    <row r="15" spans="1:11" ht="30">
      <c r="A15" s="351" t="s">
        <v>3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49"/>
    </row>
    <row r="16" spans="1:11" ht="30">
      <c r="A16" s="351" t="s">
        <v>4</v>
      </c>
      <c r="B16" s="351"/>
      <c r="C16" s="351"/>
      <c r="D16" s="351"/>
      <c r="E16" s="351"/>
      <c r="F16" s="351"/>
      <c r="G16" s="351"/>
      <c r="H16" s="351"/>
      <c r="I16" s="351"/>
      <c r="J16" s="351"/>
      <c r="K16" s="349"/>
    </row>
    <row r="17" spans="1:11" ht="30">
      <c r="A17" s="350"/>
      <c r="B17" s="350"/>
      <c r="C17" s="350"/>
      <c r="D17" s="350"/>
      <c r="E17" s="350"/>
      <c r="F17" s="350"/>
      <c r="G17" s="350"/>
      <c r="H17" s="350"/>
      <c r="I17" s="350"/>
      <c r="J17" s="350"/>
    </row>
    <row r="18" spans="1:11" ht="30">
      <c r="A18" s="350" t="s">
        <v>5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49"/>
    </row>
    <row r="19" spans="1:11" ht="30">
      <c r="A19" s="350" t="s">
        <v>6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49"/>
    </row>
    <row r="20" spans="1:1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ht="25.5">
      <c r="A23" s="352"/>
      <c r="B23" s="352"/>
      <c r="C23" s="352"/>
      <c r="D23" s="352"/>
      <c r="E23" s="352"/>
      <c r="F23" s="352"/>
      <c r="G23" s="352"/>
      <c r="H23" s="352"/>
      <c r="I23" s="352"/>
      <c r="J23" s="352"/>
    </row>
    <row r="26" spans="1:11" ht="25.5">
      <c r="A26" s="352" t="s">
        <v>7</v>
      </c>
      <c r="B26" s="352"/>
      <c r="C26" s="352"/>
      <c r="D26" s="352"/>
      <c r="E26" s="352"/>
      <c r="F26" s="352"/>
      <c r="G26" s="352"/>
      <c r="H26" s="352"/>
      <c r="I26" s="352"/>
      <c r="J26" s="352"/>
      <c r="K26" s="349"/>
    </row>
  </sheetData>
  <mergeCells count="16">
    <mergeCell ref="A18:K18"/>
    <mergeCell ref="A19:K19"/>
    <mergeCell ref="A26:K26"/>
    <mergeCell ref="A23:J23"/>
    <mergeCell ref="A3:K3"/>
    <mergeCell ref="A14:J14"/>
    <mergeCell ref="A17:J17"/>
    <mergeCell ref="A12:K12"/>
    <mergeCell ref="A13:K13"/>
    <mergeCell ref="A15:K15"/>
    <mergeCell ref="A16:K16"/>
    <mergeCell ref="A1:K1"/>
    <mergeCell ref="A4:K4"/>
    <mergeCell ref="A6:K6"/>
    <mergeCell ref="A7:K7"/>
    <mergeCell ref="A11:K11"/>
  </mergeCells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22"/>
  <sheetViews>
    <sheetView topLeftCell="A2" workbookViewId="0">
      <selection activeCell="A19" sqref="A19:O19"/>
    </sheetView>
  </sheetViews>
  <sheetFormatPr defaultColWidth="8.7109375" defaultRowHeight="15"/>
  <cols>
    <col min="1" max="1" width="25" style="253" customWidth="1"/>
    <col min="2" max="2" width="7.7109375" style="253" customWidth="1"/>
    <col min="3" max="3" width="9.28515625" style="253" customWidth="1"/>
    <col min="4" max="11" width="8.7109375" style="253"/>
    <col min="12" max="13" width="9.140625" style="253" customWidth="1"/>
    <col min="14" max="14" width="8.7109375" style="253"/>
    <col min="15" max="15" width="11.7109375" style="253" customWidth="1"/>
    <col min="16" max="16" width="8.7109375" style="253"/>
    <col min="17" max="17" width="10" style="253" customWidth="1"/>
    <col min="18" max="16384" width="8.7109375" style="253"/>
  </cols>
  <sheetData>
    <row r="1" spans="1:17" ht="26.25">
      <c r="A1" s="111" t="s">
        <v>241</v>
      </c>
      <c r="B1" s="252"/>
      <c r="O1" s="254"/>
    </row>
    <row r="2" spans="1:17">
      <c r="B2" s="252"/>
      <c r="O2" s="254"/>
    </row>
    <row r="3" spans="1:17" ht="19.5" thickBot="1">
      <c r="A3" s="451" t="s">
        <v>457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255"/>
      <c r="Q3" s="256"/>
    </row>
    <row r="4" spans="1:17" ht="30" thickBot="1">
      <c r="A4" s="257" t="s">
        <v>58</v>
      </c>
      <c r="B4" s="258"/>
      <c r="C4" s="259" t="s">
        <v>295</v>
      </c>
      <c r="D4" s="260" t="s">
        <v>296</v>
      </c>
      <c r="E4" s="259" t="s">
        <v>297</v>
      </c>
      <c r="F4" s="260" t="s">
        <v>298</v>
      </c>
      <c r="G4" s="259" t="s">
        <v>299</v>
      </c>
      <c r="H4" s="260" t="s">
        <v>300</v>
      </c>
      <c r="I4" s="259" t="s">
        <v>301</v>
      </c>
      <c r="J4" s="260" t="s">
        <v>302</v>
      </c>
      <c r="K4" s="259" t="s">
        <v>303</v>
      </c>
      <c r="L4" s="260" t="s">
        <v>304</v>
      </c>
      <c r="M4" s="259" t="s">
        <v>305</v>
      </c>
      <c r="N4" s="260" t="s">
        <v>306</v>
      </c>
      <c r="O4" s="261" t="s">
        <v>307</v>
      </c>
      <c r="P4" s="262"/>
      <c r="Q4" s="262"/>
    </row>
    <row r="5" spans="1:17">
      <c r="A5" s="263"/>
      <c r="B5" s="264"/>
      <c r="C5" s="265"/>
      <c r="D5" s="266"/>
      <c r="E5" s="265"/>
      <c r="F5" s="266"/>
      <c r="G5" s="265"/>
      <c r="H5" s="266"/>
      <c r="I5" s="265"/>
      <c r="J5" s="266"/>
      <c r="K5" s="265"/>
      <c r="L5" s="266"/>
      <c r="M5" s="265"/>
      <c r="N5" s="266"/>
      <c r="O5" s="267"/>
      <c r="P5" s="268"/>
      <c r="Q5" s="268"/>
    </row>
    <row r="6" spans="1:17">
      <c r="A6" s="269"/>
      <c r="B6" s="270"/>
      <c r="C6" s="271" t="s">
        <v>308</v>
      </c>
      <c r="D6" s="272" t="s">
        <v>309</v>
      </c>
      <c r="E6" s="273" t="s">
        <v>310</v>
      </c>
      <c r="F6" s="274" t="s">
        <v>311</v>
      </c>
      <c r="G6" s="271" t="s">
        <v>312</v>
      </c>
      <c r="H6" s="274" t="s">
        <v>313</v>
      </c>
      <c r="I6" s="265" t="s">
        <v>314</v>
      </c>
      <c r="J6" s="274" t="s">
        <v>315</v>
      </c>
      <c r="K6" s="271" t="s">
        <v>316</v>
      </c>
      <c r="L6" s="274" t="s">
        <v>317</v>
      </c>
      <c r="M6" s="271" t="s">
        <v>318</v>
      </c>
      <c r="N6" s="274" t="s">
        <v>319</v>
      </c>
      <c r="O6" s="267"/>
      <c r="P6" s="268"/>
      <c r="Q6" s="268"/>
    </row>
    <row r="7" spans="1:17" ht="26.25">
      <c r="A7" s="275" t="s">
        <v>320</v>
      </c>
      <c r="B7" s="276" t="s">
        <v>321</v>
      </c>
      <c r="C7" s="277">
        <v>2687</v>
      </c>
      <c r="D7" s="277">
        <v>1997</v>
      </c>
      <c r="E7" s="277">
        <v>1866</v>
      </c>
      <c r="F7" s="277">
        <v>1068</v>
      </c>
      <c r="G7" s="277">
        <v>364</v>
      </c>
      <c r="H7" s="277">
        <v>162</v>
      </c>
      <c r="I7" s="277"/>
      <c r="J7" s="277">
        <v>29</v>
      </c>
      <c r="K7" s="277">
        <v>108</v>
      </c>
      <c r="L7" s="277">
        <v>1915</v>
      </c>
      <c r="M7" s="277">
        <v>1697</v>
      </c>
      <c r="N7" s="278">
        <v>2014</v>
      </c>
      <c r="O7" s="279">
        <f>N7+M7+L7+K7+J7+I7+H7+G7+F7+E7+D7+C7</f>
        <v>13907</v>
      </c>
      <c r="P7" s="268"/>
      <c r="Q7" s="280"/>
    </row>
    <row r="8" spans="1:17" ht="26.25">
      <c r="A8" s="275" t="s">
        <v>320</v>
      </c>
      <c r="B8" s="276" t="s">
        <v>322</v>
      </c>
      <c r="C8" s="281">
        <v>2310</v>
      </c>
      <c r="D8" s="281">
        <v>1717</v>
      </c>
      <c r="E8" s="281">
        <v>1604</v>
      </c>
      <c r="F8" s="281">
        <v>918</v>
      </c>
      <c r="G8" s="281">
        <v>312</v>
      </c>
      <c r="H8" s="281">
        <v>118.71</v>
      </c>
      <c r="I8" s="281"/>
      <c r="J8" s="281">
        <v>25</v>
      </c>
      <c r="K8" s="281">
        <v>93</v>
      </c>
      <c r="L8" s="277">
        <v>1645</v>
      </c>
      <c r="M8" s="277">
        <v>1459</v>
      </c>
      <c r="N8" s="277">
        <v>1732</v>
      </c>
      <c r="O8" s="279">
        <f>N8+M8+L8+K8+J8+I8+H8+G8+F8+E8+D8+C8</f>
        <v>11933.71</v>
      </c>
      <c r="P8" s="268"/>
      <c r="Q8" s="280"/>
    </row>
    <row r="9" spans="1:17">
      <c r="A9" s="282" t="s">
        <v>323</v>
      </c>
      <c r="B9" s="283" t="s">
        <v>324</v>
      </c>
      <c r="C9" s="277">
        <v>1</v>
      </c>
      <c r="D9" s="277">
        <v>2</v>
      </c>
      <c r="E9" s="277">
        <v>1</v>
      </c>
      <c r="F9" s="277">
        <v>2</v>
      </c>
      <c r="G9" s="277">
        <v>9</v>
      </c>
      <c r="H9" s="277">
        <v>0</v>
      </c>
      <c r="I9" s="277"/>
      <c r="J9" s="277">
        <v>5</v>
      </c>
      <c r="K9" s="277">
        <v>0</v>
      </c>
      <c r="L9" s="277">
        <v>4</v>
      </c>
      <c r="M9" s="277">
        <v>4</v>
      </c>
      <c r="N9" s="277">
        <v>0</v>
      </c>
      <c r="O9" s="279">
        <f>N9+M9+L9+K9+J9+I9+H9+G9+F9+E9+D9+C9</f>
        <v>28</v>
      </c>
      <c r="P9" s="268"/>
      <c r="Q9" s="280"/>
    </row>
    <row r="10" spans="1:17">
      <c r="A10" s="282" t="s">
        <v>325</v>
      </c>
      <c r="B10" s="283" t="s">
        <v>326</v>
      </c>
      <c r="C10" s="277">
        <v>20723</v>
      </c>
      <c r="D10" s="277">
        <v>18917</v>
      </c>
      <c r="E10" s="277">
        <v>15656</v>
      </c>
      <c r="F10" s="277">
        <v>11787</v>
      </c>
      <c r="G10" s="277">
        <v>10355</v>
      </c>
      <c r="H10" s="277">
        <v>4691</v>
      </c>
      <c r="I10" s="277"/>
      <c r="J10" s="277">
        <v>4203</v>
      </c>
      <c r="K10" s="277">
        <v>8445</v>
      </c>
      <c r="L10" s="277">
        <v>22663</v>
      </c>
      <c r="M10" s="277">
        <v>20396</v>
      </c>
      <c r="N10" s="277">
        <v>22495</v>
      </c>
      <c r="O10" s="279">
        <f>N10+M10+L10+K10+J10+I10+H10+G10+F10+E10+D10+C10</f>
        <v>160331</v>
      </c>
      <c r="P10" s="268"/>
      <c r="Q10" s="280"/>
    </row>
    <row r="11" spans="1:17">
      <c r="A11" s="284" t="s">
        <v>327</v>
      </c>
      <c r="B11" s="283" t="s">
        <v>328</v>
      </c>
      <c r="C11" s="277">
        <v>1044</v>
      </c>
      <c r="D11" s="277">
        <v>753</v>
      </c>
      <c r="E11" s="277">
        <v>689</v>
      </c>
      <c r="F11" s="277">
        <v>532</v>
      </c>
      <c r="G11" s="277">
        <v>339</v>
      </c>
      <c r="H11" s="277">
        <v>169</v>
      </c>
      <c r="I11" s="277"/>
      <c r="J11" s="277">
        <v>43</v>
      </c>
      <c r="K11" s="277">
        <v>174</v>
      </c>
      <c r="L11" s="277">
        <v>756</v>
      </c>
      <c r="M11" s="277">
        <v>659</v>
      </c>
      <c r="N11" s="277">
        <v>945</v>
      </c>
      <c r="O11" s="279">
        <f>N11+M11+L11+K11+J11+I11+H11+G11+F11+E11+D11+C11</f>
        <v>6103</v>
      </c>
      <c r="P11" s="268"/>
      <c r="Q11" s="268"/>
    </row>
    <row r="12" spans="1:17">
      <c r="A12" s="285"/>
      <c r="B12" s="286"/>
      <c r="C12" s="287"/>
      <c r="D12" s="287"/>
      <c r="E12" s="287"/>
      <c r="F12" s="287"/>
      <c r="G12" s="287"/>
      <c r="H12" s="288"/>
      <c r="I12" s="288"/>
      <c r="J12" s="288"/>
      <c r="K12" s="288"/>
      <c r="L12" s="288"/>
      <c r="M12" s="288"/>
      <c r="N12" s="288"/>
      <c r="O12" s="289"/>
      <c r="P12" s="268"/>
      <c r="Q12" s="268"/>
    </row>
    <row r="13" spans="1:17" ht="26.25">
      <c r="A13" s="290" t="s">
        <v>329</v>
      </c>
      <c r="B13" s="291" t="s">
        <v>330</v>
      </c>
      <c r="C13" s="335">
        <v>4.2846000000000002</v>
      </c>
      <c r="D13" s="336">
        <v>4.6185400000000003</v>
      </c>
      <c r="E13" s="335">
        <v>4.3635400000000004</v>
      </c>
      <c r="F13" s="335">
        <v>4.6580599999999999</v>
      </c>
      <c r="G13" s="337">
        <v>4.5235200000000004</v>
      </c>
      <c r="H13" s="337">
        <v>4.43065</v>
      </c>
      <c r="I13" s="337">
        <v>4.6804699999999997</v>
      </c>
      <c r="J13" s="337">
        <v>4.6697300000000004</v>
      </c>
      <c r="K13" s="337">
        <v>4.8791500000000001</v>
      </c>
      <c r="L13" s="338">
        <v>4.7667999999999999</v>
      </c>
      <c r="M13" s="339">
        <v>4.7208399999999999</v>
      </c>
      <c r="N13" s="339">
        <v>4.5579299999999998</v>
      </c>
      <c r="O13" s="289"/>
      <c r="P13" s="268"/>
      <c r="Q13" s="268"/>
    </row>
    <row r="14" spans="1:17">
      <c r="A14" s="292"/>
      <c r="B14" s="293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89"/>
      <c r="P14" s="268"/>
      <c r="Q14" s="268"/>
    </row>
    <row r="15" spans="1:17" ht="30">
      <c r="A15" s="295" t="s">
        <v>508</v>
      </c>
      <c r="B15" s="296" t="s">
        <v>331</v>
      </c>
      <c r="C15" s="297">
        <f>C10*C13*118/100</f>
        <v>104771.92364400001</v>
      </c>
      <c r="D15" s="297">
        <f t="shared" ref="D15:N15" si="0">D10*D13*118/100</f>
        <v>103095.32699240001</v>
      </c>
      <c r="E15" s="297">
        <f t="shared" si="0"/>
        <v>80612.387043200011</v>
      </c>
      <c r="F15" s="297">
        <f t="shared" si="0"/>
        <v>64787.372799600002</v>
      </c>
      <c r="G15" s="297">
        <f t="shared" si="0"/>
        <v>55272.438528000006</v>
      </c>
      <c r="H15" s="297">
        <f t="shared" si="0"/>
        <v>24525.331397000002</v>
      </c>
      <c r="I15" s="297">
        <f t="shared" si="0"/>
        <v>0</v>
      </c>
      <c r="J15" s="297">
        <f t="shared" si="0"/>
        <v>23159.712724200002</v>
      </c>
      <c r="K15" s="297">
        <f t="shared" si="0"/>
        <v>48621.217664999996</v>
      </c>
      <c r="L15" s="297">
        <f t="shared" si="0"/>
        <v>127475.386312</v>
      </c>
      <c r="M15" s="297">
        <f t="shared" si="0"/>
        <v>113617.7781152</v>
      </c>
      <c r="N15" s="297">
        <f t="shared" si="0"/>
        <v>120986.14971300001</v>
      </c>
      <c r="O15" s="279">
        <f>N15+M15+L15+K15+J15+I15+H15+G15+F15+E15+D15+C15</f>
        <v>866925.02493359987</v>
      </c>
      <c r="P15" s="268"/>
      <c r="Q15" s="280"/>
    </row>
    <row r="16" spans="1:17">
      <c r="A16" s="290"/>
      <c r="B16" s="286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8" t="s">
        <v>443</v>
      </c>
      <c r="O16" s="298"/>
      <c r="P16" s="268"/>
      <c r="Q16" s="268"/>
    </row>
    <row r="17" spans="1:22" ht="27.75" customHeight="1">
      <c r="A17" s="299" t="s">
        <v>332</v>
      </c>
      <c r="B17" s="293" t="s">
        <v>333</v>
      </c>
      <c r="C17" s="294">
        <v>19.62</v>
      </c>
      <c r="D17" s="294">
        <v>19.62</v>
      </c>
      <c r="E17" s="294">
        <v>19.62</v>
      </c>
      <c r="F17" s="294">
        <v>19.62</v>
      </c>
      <c r="G17" s="294">
        <v>19.62</v>
      </c>
      <c r="H17" s="294">
        <v>19.62</v>
      </c>
      <c r="I17" s="294"/>
      <c r="J17" s="294">
        <v>19.989999999999998</v>
      </c>
      <c r="K17" s="294">
        <v>19.989999999999998</v>
      </c>
      <c r="L17" s="294">
        <v>19.989999999999998</v>
      </c>
      <c r="M17" s="294">
        <v>19.989999999999998</v>
      </c>
      <c r="N17" s="294">
        <v>19.989999999999998</v>
      </c>
      <c r="O17" s="298"/>
      <c r="P17" s="268"/>
      <c r="Q17" s="268"/>
    </row>
    <row r="18" spans="1:22" ht="27" customHeight="1">
      <c r="A18" s="300" t="s">
        <v>334</v>
      </c>
      <c r="B18" s="293" t="s">
        <v>333</v>
      </c>
      <c r="C18" s="301">
        <v>13</v>
      </c>
      <c r="D18" s="301">
        <v>13</v>
      </c>
      <c r="E18" s="301">
        <v>13</v>
      </c>
      <c r="F18" s="301">
        <v>13</v>
      </c>
      <c r="G18" s="301">
        <v>13</v>
      </c>
      <c r="H18" s="301">
        <v>13</v>
      </c>
      <c r="I18" s="301"/>
      <c r="J18" s="301">
        <v>13.28</v>
      </c>
      <c r="K18" s="301">
        <v>13.28</v>
      </c>
      <c r="L18" s="301">
        <v>13.28</v>
      </c>
      <c r="M18" s="301">
        <v>13.28</v>
      </c>
      <c r="N18" s="301">
        <v>13.28</v>
      </c>
      <c r="O18" s="298"/>
      <c r="P18" s="268"/>
      <c r="Q18" s="268"/>
    </row>
    <row r="19" spans="1:22" ht="28.5" customHeight="1" thickBot="1">
      <c r="A19" s="340" t="s">
        <v>335</v>
      </c>
      <c r="B19" s="291" t="s">
        <v>331</v>
      </c>
      <c r="C19" s="341">
        <f>(C17+C18)*C9*118/100</f>
        <v>38.491600000000005</v>
      </c>
      <c r="D19" s="341">
        <f t="shared" ref="D19:N19" si="1">(D17+D18)*D9*118/100</f>
        <v>76.983200000000011</v>
      </c>
      <c r="E19" s="341">
        <f t="shared" si="1"/>
        <v>38.491600000000005</v>
      </c>
      <c r="F19" s="341">
        <f t="shared" si="1"/>
        <v>76.983200000000011</v>
      </c>
      <c r="G19" s="341">
        <f t="shared" si="1"/>
        <v>346.42440000000005</v>
      </c>
      <c r="H19" s="341">
        <f t="shared" si="1"/>
        <v>0</v>
      </c>
      <c r="I19" s="341">
        <f t="shared" si="1"/>
        <v>0</v>
      </c>
      <c r="J19" s="341">
        <f t="shared" si="1"/>
        <v>196.29299999999995</v>
      </c>
      <c r="K19" s="341">
        <f t="shared" si="1"/>
        <v>0</v>
      </c>
      <c r="L19" s="341">
        <f t="shared" si="1"/>
        <v>157.03439999999998</v>
      </c>
      <c r="M19" s="341">
        <f t="shared" si="1"/>
        <v>157.03439999999998</v>
      </c>
      <c r="N19" s="341">
        <f t="shared" si="1"/>
        <v>0</v>
      </c>
      <c r="O19" s="342">
        <f>SUM(C19:N19)</f>
        <v>1087.7357999999999</v>
      </c>
      <c r="P19" s="268"/>
      <c r="Q19" s="280"/>
    </row>
    <row r="20" spans="1:22">
      <c r="Q20" s="302"/>
      <c r="R20" s="302"/>
      <c r="S20" s="302"/>
      <c r="T20" s="302"/>
      <c r="U20" s="302"/>
      <c r="V20" s="302"/>
    </row>
    <row r="21" spans="1:22">
      <c r="C21" s="249"/>
      <c r="D21" s="250"/>
      <c r="E21" s="249"/>
      <c r="F21" s="249"/>
      <c r="G21" s="251"/>
      <c r="H21" s="251"/>
      <c r="I21" s="251"/>
      <c r="J21" s="251"/>
      <c r="K21" s="251"/>
      <c r="L21" s="248"/>
      <c r="M21" s="248"/>
      <c r="N21" s="248"/>
      <c r="Q21" s="248"/>
      <c r="R21" s="302"/>
      <c r="S21" s="248"/>
      <c r="T21" s="302"/>
      <c r="U21" s="248"/>
      <c r="V21" s="302"/>
    </row>
    <row r="22" spans="1:22">
      <c r="Q22" s="302"/>
      <c r="R22" s="302"/>
      <c r="S22" s="302"/>
      <c r="T22" s="302"/>
      <c r="U22" s="302"/>
      <c r="V22" s="302"/>
    </row>
  </sheetData>
  <mergeCells count="1">
    <mergeCell ref="A3:O3"/>
  </mergeCells>
  <pageMargins left="0" right="0" top="0" bottom="0" header="0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4" workbookViewId="0">
      <selection activeCell="A38" sqref="A38:H38"/>
    </sheetView>
  </sheetViews>
  <sheetFormatPr defaultRowHeight="15"/>
  <cols>
    <col min="1" max="1" width="6.85546875" customWidth="1"/>
    <col min="2" max="2" width="19.28515625" customWidth="1"/>
    <col min="3" max="3" width="11.7109375" customWidth="1"/>
    <col min="4" max="4" width="12" customWidth="1"/>
    <col min="5" max="6" width="13.140625" customWidth="1"/>
    <col min="7" max="7" width="12.5703125" customWidth="1"/>
    <col min="8" max="9" width="14.5703125" customWidth="1"/>
  </cols>
  <sheetData>
    <row r="1" spans="1:9" ht="25.5">
      <c r="A1" s="101" t="s">
        <v>241</v>
      </c>
    </row>
    <row r="4" spans="1:9" ht="18">
      <c r="A4" s="450" t="s">
        <v>458</v>
      </c>
      <c r="B4" s="450"/>
      <c r="C4" s="450"/>
      <c r="D4" s="450"/>
      <c r="E4" s="450"/>
      <c r="F4" s="450"/>
      <c r="G4" s="349"/>
      <c r="H4" s="349"/>
    </row>
    <row r="6" spans="1:9">
      <c r="A6" s="190"/>
      <c r="B6" s="190" t="s">
        <v>336</v>
      </c>
      <c r="C6" s="190"/>
      <c r="D6" s="190"/>
      <c r="E6" s="190"/>
      <c r="F6" s="190"/>
      <c r="G6" s="190"/>
      <c r="H6" s="190"/>
    </row>
    <row r="7" spans="1:9" ht="36.75">
      <c r="A7" s="191" t="s">
        <v>244</v>
      </c>
      <c r="B7" s="192" t="s">
        <v>245</v>
      </c>
      <c r="C7" s="193" t="s">
        <v>246</v>
      </c>
      <c r="D7" s="192" t="s">
        <v>337</v>
      </c>
      <c r="E7" s="193" t="s">
        <v>248</v>
      </c>
      <c r="F7" s="194" t="s">
        <v>338</v>
      </c>
      <c r="G7" s="192" t="s">
        <v>339</v>
      </c>
      <c r="H7" s="195" t="s">
        <v>340</v>
      </c>
    </row>
    <row r="8" spans="1:9">
      <c r="A8" s="196">
        <v>1</v>
      </c>
      <c r="B8" s="197" t="s">
        <v>479</v>
      </c>
      <c r="C8" s="239">
        <v>42766</v>
      </c>
      <c r="D8" s="176">
        <v>1168480.25</v>
      </c>
      <c r="E8" s="199">
        <v>210326.45</v>
      </c>
      <c r="F8" s="200">
        <v>1378806.7</v>
      </c>
      <c r="G8" s="240">
        <v>3788.22</v>
      </c>
      <c r="H8" s="243">
        <v>308.45100000000002</v>
      </c>
    </row>
    <row r="9" spans="1:9">
      <c r="A9" s="198">
        <v>2</v>
      </c>
      <c r="B9" s="197" t="s">
        <v>469</v>
      </c>
      <c r="C9" s="239">
        <v>42794</v>
      </c>
      <c r="D9" s="176">
        <v>956131.58</v>
      </c>
      <c r="E9" s="199">
        <v>172103.67999999999</v>
      </c>
      <c r="F9" s="200">
        <v>1128235.26</v>
      </c>
      <c r="G9" s="240">
        <v>3788.22</v>
      </c>
      <c r="H9" s="243">
        <v>252.39599999999999</v>
      </c>
      <c r="I9" s="244"/>
    </row>
    <row r="10" spans="1:9">
      <c r="A10" s="173">
        <v>3</v>
      </c>
      <c r="B10" s="197" t="s">
        <v>470</v>
      </c>
      <c r="C10" s="239">
        <v>42825</v>
      </c>
      <c r="D10" s="176">
        <v>701498.79</v>
      </c>
      <c r="E10" s="199">
        <v>126269.78</v>
      </c>
      <c r="F10" s="200">
        <v>827768.57</v>
      </c>
      <c r="G10" s="240">
        <v>3788.22</v>
      </c>
      <c r="H10" s="243">
        <v>185.179</v>
      </c>
      <c r="I10" s="244"/>
    </row>
    <row r="11" spans="1:9">
      <c r="A11" s="173">
        <v>4</v>
      </c>
      <c r="B11" s="197" t="s">
        <v>477</v>
      </c>
      <c r="C11" s="239">
        <v>42855</v>
      </c>
      <c r="D11" s="176">
        <v>368029.36</v>
      </c>
      <c r="E11" s="199">
        <v>66245.279999999999</v>
      </c>
      <c r="F11" s="200">
        <v>434274.64</v>
      </c>
      <c r="G11" s="240">
        <v>3788.22</v>
      </c>
      <c r="H11" s="243">
        <v>97.150999999999996</v>
      </c>
    </row>
    <row r="12" spans="1:9">
      <c r="A12" s="173">
        <v>5</v>
      </c>
      <c r="B12" s="197" t="s">
        <v>478</v>
      </c>
      <c r="C12" s="239">
        <v>42886</v>
      </c>
      <c r="D12" s="176">
        <v>122154.94</v>
      </c>
      <c r="E12" s="199">
        <v>21987.89</v>
      </c>
      <c r="F12" s="200">
        <v>144142.82999999999</v>
      </c>
      <c r="G12" s="240">
        <v>3788.22</v>
      </c>
      <c r="H12" s="243">
        <v>32.246000000000002</v>
      </c>
    </row>
    <row r="13" spans="1:9">
      <c r="A13" s="173">
        <v>6</v>
      </c>
      <c r="B13" s="197" t="s">
        <v>471</v>
      </c>
      <c r="C13" s="239">
        <v>42916</v>
      </c>
      <c r="D13" s="176">
        <v>54470.82</v>
      </c>
      <c r="E13" s="199">
        <v>9804.75</v>
      </c>
      <c r="F13" s="200">
        <v>64275.57</v>
      </c>
      <c r="G13" s="240">
        <v>3788.22</v>
      </c>
      <c r="H13" s="243">
        <v>14.379</v>
      </c>
      <c r="I13" s="244"/>
    </row>
    <row r="14" spans="1:9">
      <c r="A14" s="173">
        <v>7</v>
      </c>
      <c r="B14" s="197"/>
      <c r="C14" s="239"/>
      <c r="D14" s="176"/>
      <c r="E14" s="199"/>
      <c r="F14" s="200"/>
      <c r="G14" s="240"/>
      <c r="H14" s="243"/>
    </row>
    <row r="15" spans="1:9">
      <c r="A15" s="173">
        <v>8</v>
      </c>
      <c r="B15" s="197" t="s">
        <v>472</v>
      </c>
      <c r="C15" s="239">
        <v>42978</v>
      </c>
      <c r="D15" s="176">
        <v>3384.66</v>
      </c>
      <c r="E15" s="199">
        <v>609.24</v>
      </c>
      <c r="F15" s="200">
        <v>3993.9</v>
      </c>
      <c r="G15" s="240">
        <v>3935.65</v>
      </c>
      <c r="H15" s="243">
        <v>0.86</v>
      </c>
      <c r="I15" s="244"/>
    </row>
    <row r="16" spans="1:9">
      <c r="A16" s="173">
        <v>9</v>
      </c>
      <c r="B16" s="197" t="s">
        <v>473</v>
      </c>
      <c r="C16" s="239">
        <v>43008</v>
      </c>
      <c r="D16" s="176">
        <v>40958.31</v>
      </c>
      <c r="E16" s="199">
        <v>7372.5</v>
      </c>
      <c r="F16" s="200">
        <v>48330.81</v>
      </c>
      <c r="G16" s="240">
        <v>3935.65</v>
      </c>
      <c r="H16" s="243">
        <v>10.407</v>
      </c>
      <c r="I16" s="244"/>
    </row>
    <row r="17" spans="1:9">
      <c r="A17" s="198">
        <v>10</v>
      </c>
      <c r="B17" s="197" t="s">
        <v>474</v>
      </c>
      <c r="C17" s="239">
        <v>43039</v>
      </c>
      <c r="D17" s="176">
        <v>747993.9</v>
      </c>
      <c r="E17" s="199">
        <v>134638.9</v>
      </c>
      <c r="F17" s="200">
        <v>882632.8</v>
      </c>
      <c r="G17" s="240">
        <v>3935.65</v>
      </c>
      <c r="H17" s="243">
        <v>190.05600000000001</v>
      </c>
      <c r="I17" s="244"/>
    </row>
    <row r="18" spans="1:9">
      <c r="A18" s="201">
        <v>11</v>
      </c>
      <c r="B18" s="197" t="s">
        <v>475</v>
      </c>
      <c r="C18" s="239">
        <v>43069</v>
      </c>
      <c r="D18" s="176">
        <v>712352.65</v>
      </c>
      <c r="E18" s="199">
        <v>128223.48</v>
      </c>
      <c r="F18" s="200">
        <v>840576.13</v>
      </c>
      <c r="G18" s="240">
        <v>3935.65</v>
      </c>
      <c r="H18" s="243">
        <v>181</v>
      </c>
      <c r="I18" s="244"/>
    </row>
    <row r="19" spans="1:9">
      <c r="A19" s="202">
        <v>12</v>
      </c>
      <c r="B19" s="197" t="s">
        <v>476</v>
      </c>
      <c r="C19" s="239">
        <v>43094</v>
      </c>
      <c r="D19" s="176">
        <v>773977.06</v>
      </c>
      <c r="E19" s="199">
        <v>139315.87</v>
      </c>
      <c r="F19" s="200">
        <v>913292.93</v>
      </c>
      <c r="G19" s="240">
        <v>3935.65</v>
      </c>
      <c r="H19" s="243">
        <v>196.65799999999999</v>
      </c>
      <c r="I19" s="244"/>
    </row>
    <row r="20" spans="1:9">
      <c r="A20" s="203"/>
      <c r="B20" s="204" t="s">
        <v>252</v>
      </c>
      <c r="C20" s="241"/>
      <c r="D20" s="200">
        <f>SUM(D8:D19)</f>
        <v>5649432.3200000003</v>
      </c>
      <c r="E20" s="200"/>
      <c r="F20" s="200">
        <f>SUM(F8:F19)</f>
        <v>6666330.1399999997</v>
      </c>
      <c r="G20" s="242"/>
      <c r="H20" s="206">
        <f>SUM(H8:H19)</f>
        <v>1468.7829999999999</v>
      </c>
    </row>
    <row r="21" spans="1:9">
      <c r="A21" s="207"/>
      <c r="B21" s="207"/>
      <c r="C21" s="208"/>
      <c r="D21" s="209"/>
      <c r="E21" s="209"/>
      <c r="F21" s="210"/>
      <c r="G21" s="211"/>
      <c r="H21" s="212"/>
    </row>
    <row r="22" spans="1:9">
      <c r="A22" s="452" t="s">
        <v>341</v>
      </c>
      <c r="B22" s="452"/>
      <c r="C22" s="452"/>
      <c r="D22" s="452"/>
      <c r="E22" s="452"/>
      <c r="F22" s="452"/>
      <c r="G22" s="190"/>
      <c r="H22" s="212"/>
    </row>
    <row r="23" spans="1:9" ht="36.75">
      <c r="A23" s="213" t="s">
        <v>244</v>
      </c>
      <c r="B23" s="192" t="s">
        <v>245</v>
      </c>
      <c r="C23" s="192" t="s">
        <v>246</v>
      </c>
      <c r="D23" s="193" t="s">
        <v>337</v>
      </c>
      <c r="E23" s="192" t="s">
        <v>248</v>
      </c>
      <c r="F23" s="214" t="s">
        <v>338</v>
      </c>
      <c r="G23" s="192" t="s">
        <v>342</v>
      </c>
      <c r="H23" s="215" t="s">
        <v>340</v>
      </c>
    </row>
    <row r="24" spans="1:9">
      <c r="A24" s="173">
        <v>1</v>
      </c>
      <c r="B24" s="216">
        <v>701</v>
      </c>
      <c r="C24" s="239">
        <v>42766</v>
      </c>
      <c r="D24" s="176">
        <v>109432.25</v>
      </c>
      <c r="E24" s="199">
        <v>19697.810000000001</v>
      </c>
      <c r="F24" s="200">
        <v>129130.06</v>
      </c>
      <c r="G24" s="173">
        <v>354.78</v>
      </c>
      <c r="H24" s="243">
        <v>308.45100000000002</v>
      </c>
    </row>
    <row r="25" spans="1:9">
      <c r="A25" s="198">
        <v>2</v>
      </c>
      <c r="B25" s="216">
        <v>2737</v>
      </c>
      <c r="C25" s="239">
        <v>42794</v>
      </c>
      <c r="D25" s="176">
        <v>89545.05</v>
      </c>
      <c r="E25" s="199">
        <v>16118.11</v>
      </c>
      <c r="F25" s="200">
        <v>105663.16</v>
      </c>
      <c r="G25" s="173">
        <v>354.78</v>
      </c>
      <c r="H25" s="245">
        <v>252.39599999999999</v>
      </c>
    </row>
    <row r="26" spans="1:9">
      <c r="A26" s="173">
        <v>3</v>
      </c>
      <c r="B26" s="216">
        <v>4877</v>
      </c>
      <c r="C26" s="239">
        <v>42825</v>
      </c>
      <c r="D26" s="176">
        <v>65697.81</v>
      </c>
      <c r="E26" s="199">
        <v>11825.61</v>
      </c>
      <c r="F26" s="200">
        <v>77523.42</v>
      </c>
      <c r="G26" s="173">
        <v>354.78</v>
      </c>
      <c r="H26" s="245">
        <v>185.179</v>
      </c>
    </row>
    <row r="27" spans="1:9">
      <c r="A27" s="173">
        <v>4</v>
      </c>
      <c r="B27" s="216">
        <v>7039</v>
      </c>
      <c r="C27" s="239">
        <v>42855</v>
      </c>
      <c r="D27" s="303">
        <v>34467.230000000003</v>
      </c>
      <c r="E27" s="199">
        <v>6204.1</v>
      </c>
      <c r="F27" s="200">
        <v>40671.33</v>
      </c>
      <c r="G27" s="173">
        <v>354.78</v>
      </c>
      <c r="H27" s="246">
        <v>97.150999999999996</v>
      </c>
    </row>
    <row r="28" spans="1:9">
      <c r="A28" s="198">
        <v>5</v>
      </c>
      <c r="B28" s="216">
        <v>9119</v>
      </c>
      <c r="C28" s="239">
        <v>42886</v>
      </c>
      <c r="D28" s="303">
        <v>11440.24</v>
      </c>
      <c r="E28" s="199">
        <v>2059.2399999999998</v>
      </c>
      <c r="F28" s="200">
        <v>13499.48</v>
      </c>
      <c r="G28" s="173">
        <v>354.78</v>
      </c>
      <c r="H28" s="245">
        <v>32.246000000000002</v>
      </c>
    </row>
    <row r="29" spans="1:9">
      <c r="A29" s="173">
        <v>6</v>
      </c>
      <c r="B29" s="216">
        <v>10915</v>
      </c>
      <c r="C29" s="239">
        <v>42916</v>
      </c>
      <c r="D29" s="199">
        <v>5101.38</v>
      </c>
      <c r="E29" s="304">
        <v>918.25</v>
      </c>
      <c r="F29" s="200">
        <v>6019.63</v>
      </c>
      <c r="G29" s="173">
        <v>354.78</v>
      </c>
      <c r="H29" s="245">
        <v>14.379</v>
      </c>
    </row>
    <row r="30" spans="1:9">
      <c r="A30" s="173">
        <v>7</v>
      </c>
      <c r="B30" s="216"/>
      <c r="C30" s="239"/>
      <c r="D30" s="217"/>
      <c r="E30" s="200"/>
      <c r="F30" s="200"/>
      <c r="G30" s="173"/>
      <c r="H30" s="245"/>
    </row>
    <row r="31" spans="1:9">
      <c r="A31" s="198">
        <v>8</v>
      </c>
      <c r="B31" s="216">
        <v>14662</v>
      </c>
      <c r="C31" s="239">
        <v>42978</v>
      </c>
      <c r="D31" s="303">
        <v>315.25</v>
      </c>
      <c r="E31" s="199">
        <v>56.75</v>
      </c>
      <c r="F31" s="200">
        <v>372</v>
      </c>
      <c r="G31" s="173">
        <v>366.57</v>
      </c>
      <c r="H31" s="245">
        <v>0.86</v>
      </c>
    </row>
    <row r="32" spans="1:9">
      <c r="A32" s="173">
        <v>9</v>
      </c>
      <c r="B32" s="216">
        <v>16585</v>
      </c>
      <c r="C32" s="239">
        <v>43008</v>
      </c>
      <c r="D32" s="303">
        <v>3814.89</v>
      </c>
      <c r="E32" s="199">
        <v>686.68</v>
      </c>
      <c r="F32" s="200">
        <v>4501.57</v>
      </c>
      <c r="G32" s="173">
        <v>366.57</v>
      </c>
      <c r="H32" s="245">
        <v>10.407</v>
      </c>
    </row>
    <row r="33" spans="1:8">
      <c r="A33" s="173">
        <v>10</v>
      </c>
      <c r="B33" s="216">
        <v>18783</v>
      </c>
      <c r="C33" s="239">
        <v>43039</v>
      </c>
      <c r="D33" s="303">
        <v>69668.83</v>
      </c>
      <c r="E33" s="199">
        <v>12540.39</v>
      </c>
      <c r="F33" s="200">
        <v>82209.22</v>
      </c>
      <c r="G33" s="173">
        <v>366.57</v>
      </c>
      <c r="H33" s="245">
        <v>190.05600000000001</v>
      </c>
    </row>
    <row r="34" spans="1:8">
      <c r="A34" s="201">
        <v>11</v>
      </c>
      <c r="B34" s="216">
        <v>21298</v>
      </c>
      <c r="C34" s="239">
        <v>43069</v>
      </c>
      <c r="D34" s="303">
        <v>66349.17</v>
      </c>
      <c r="E34" s="199">
        <v>11942.85</v>
      </c>
      <c r="F34" s="200">
        <v>78292.02</v>
      </c>
      <c r="G34" s="173">
        <v>366.57</v>
      </c>
      <c r="H34" s="245">
        <v>181</v>
      </c>
    </row>
    <row r="35" spans="1:8">
      <c r="A35" s="203">
        <v>12</v>
      </c>
      <c r="B35" s="216">
        <v>23614</v>
      </c>
      <c r="C35" s="239">
        <v>43100</v>
      </c>
      <c r="D35" s="303">
        <v>72088.92</v>
      </c>
      <c r="E35" s="199">
        <v>12976.01</v>
      </c>
      <c r="F35" s="200">
        <v>85064.93</v>
      </c>
      <c r="G35" s="173">
        <v>366.57</v>
      </c>
      <c r="H35" s="245">
        <v>196.65799999999999</v>
      </c>
    </row>
    <row r="36" spans="1:8">
      <c r="A36" s="208"/>
      <c r="B36" s="204" t="s">
        <v>252</v>
      </c>
      <c r="C36" s="173"/>
      <c r="D36" s="217">
        <f>SUM(D24:D35)</f>
        <v>527921.02</v>
      </c>
      <c r="E36" s="200"/>
      <c r="F36" s="200">
        <f>SUM(F24:F35)</f>
        <v>622946.82000000007</v>
      </c>
      <c r="G36" s="173"/>
      <c r="H36" s="206">
        <f>SUM(H24:H35)</f>
        <v>1468.7829999999999</v>
      </c>
    </row>
    <row r="37" spans="1:8">
      <c r="A37" s="208"/>
      <c r="B37" s="205"/>
      <c r="C37" s="208"/>
      <c r="D37" s="208"/>
      <c r="E37" s="208"/>
      <c r="F37" s="208"/>
      <c r="G37" s="208"/>
      <c r="H37" s="247"/>
    </row>
    <row r="38" spans="1:8">
      <c r="A38" s="343"/>
      <c r="B38" s="343" t="s">
        <v>459</v>
      </c>
      <c r="C38" s="344"/>
      <c r="D38" s="345">
        <f>D20+D36</f>
        <v>6177353.3399999999</v>
      </c>
      <c r="E38" s="343"/>
      <c r="F38" s="346">
        <f>F20+F36</f>
        <v>7289276.96</v>
      </c>
      <c r="G38" s="346"/>
      <c r="H38" s="347"/>
    </row>
    <row r="39" spans="1:8">
      <c r="A39" s="218"/>
      <c r="B39" s="218"/>
      <c r="C39" s="218"/>
      <c r="D39" s="218"/>
      <c r="E39" s="219"/>
      <c r="F39" s="220"/>
      <c r="G39" s="218"/>
      <c r="H39" s="221"/>
    </row>
    <row r="40" spans="1:8">
      <c r="A40" s="208"/>
      <c r="B40" s="208"/>
      <c r="C40" s="208"/>
      <c r="D40" s="208"/>
      <c r="E40" s="208"/>
      <c r="F40" s="209"/>
      <c r="G40" s="208"/>
      <c r="H40" s="222"/>
    </row>
    <row r="41" spans="1:8">
      <c r="A41" s="208"/>
      <c r="B41" s="208"/>
      <c r="C41" s="208"/>
      <c r="D41" s="208"/>
      <c r="E41" s="208"/>
      <c r="F41" s="209"/>
      <c r="G41" s="208"/>
      <c r="H41" s="222"/>
    </row>
  </sheetData>
  <mergeCells count="2">
    <mergeCell ref="A4:H4"/>
    <mergeCell ref="A22:F22"/>
  </mergeCells>
  <pageMargins left="0" right="0" top="0" bottom="0" header="0" footer="0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20" sqref="B20"/>
    </sheetView>
  </sheetViews>
  <sheetFormatPr defaultRowHeight="15"/>
  <cols>
    <col min="1" max="1" width="6" customWidth="1"/>
    <col min="2" max="2" width="36.5703125" customWidth="1"/>
    <col min="3" max="3" width="27.7109375" customWidth="1"/>
    <col min="4" max="5" width="23.7109375" customWidth="1"/>
    <col min="6" max="6" width="22.28515625" customWidth="1"/>
  </cols>
  <sheetData>
    <row r="1" spans="1:6" ht="26.25">
      <c r="A1" s="111" t="s">
        <v>241</v>
      </c>
      <c r="B1" s="102"/>
      <c r="C1" s="102"/>
      <c r="D1" s="102"/>
      <c r="E1" s="102"/>
      <c r="F1" s="102"/>
    </row>
    <row r="2" spans="1:6">
      <c r="A2" s="102"/>
      <c r="B2" s="102"/>
      <c r="C2" s="102"/>
      <c r="D2" s="102"/>
      <c r="E2" s="102"/>
      <c r="F2" s="102"/>
    </row>
    <row r="3" spans="1:6">
      <c r="A3" s="459" t="s">
        <v>460</v>
      </c>
      <c r="B3" s="459"/>
      <c r="C3" s="459"/>
      <c r="D3" s="459"/>
      <c r="E3" s="459"/>
      <c r="F3" s="459"/>
    </row>
    <row r="4" spans="1:6">
      <c r="A4" s="103"/>
      <c r="B4" s="104"/>
      <c r="C4" s="104"/>
      <c r="D4" s="102"/>
      <c r="E4" s="102"/>
      <c r="F4" s="102"/>
    </row>
    <row r="5" spans="1:6">
      <c r="A5" s="460" t="s">
        <v>244</v>
      </c>
      <c r="B5" s="460" t="s">
        <v>343</v>
      </c>
      <c r="C5" s="460" t="s">
        <v>344</v>
      </c>
      <c r="D5" s="461" t="s">
        <v>351</v>
      </c>
      <c r="E5" s="461"/>
      <c r="F5" s="461"/>
    </row>
    <row r="6" spans="1:6">
      <c r="A6" s="460"/>
      <c r="B6" s="460"/>
      <c r="C6" s="460"/>
      <c r="D6" s="105" t="s">
        <v>345</v>
      </c>
      <c r="E6" s="105" t="s">
        <v>346</v>
      </c>
      <c r="F6" s="105" t="s">
        <v>347</v>
      </c>
    </row>
    <row r="7" spans="1:6">
      <c r="A7" s="230">
        <v>1</v>
      </c>
      <c r="B7" s="223" t="s">
        <v>444</v>
      </c>
      <c r="C7" s="224" t="s">
        <v>445</v>
      </c>
      <c r="D7" s="225" t="s">
        <v>446</v>
      </c>
      <c r="E7" s="226">
        <v>1</v>
      </c>
      <c r="F7" s="227">
        <v>375640.58</v>
      </c>
    </row>
    <row r="8" spans="1:6" ht="45">
      <c r="A8" s="230">
        <v>2</v>
      </c>
      <c r="B8" s="223" t="s">
        <v>488</v>
      </c>
      <c r="C8" s="224" t="s">
        <v>445</v>
      </c>
      <c r="D8" s="225" t="s">
        <v>489</v>
      </c>
      <c r="E8" s="226">
        <v>1</v>
      </c>
      <c r="F8" s="228">
        <v>54567.96</v>
      </c>
    </row>
    <row r="9" spans="1:6">
      <c r="A9" s="230">
        <v>3</v>
      </c>
      <c r="B9" s="223" t="s">
        <v>447</v>
      </c>
      <c r="C9" s="224" t="s">
        <v>445</v>
      </c>
      <c r="D9" s="225" t="s">
        <v>448</v>
      </c>
      <c r="E9" s="226">
        <v>0.5</v>
      </c>
      <c r="F9" s="227">
        <v>395791.13</v>
      </c>
    </row>
    <row r="10" spans="1:6">
      <c r="A10" s="230"/>
      <c r="B10" s="229"/>
      <c r="C10" s="224"/>
      <c r="D10" s="229"/>
      <c r="E10" s="226"/>
      <c r="F10" s="228"/>
    </row>
    <row r="11" spans="1:6">
      <c r="A11" s="453" t="s">
        <v>348</v>
      </c>
      <c r="B11" s="462"/>
      <c r="C11" s="463"/>
      <c r="D11" s="106"/>
      <c r="E11" s="107"/>
      <c r="F11" s="108">
        <f>SUM(F7:F10)</f>
        <v>825999.67</v>
      </c>
    </row>
    <row r="12" spans="1:6">
      <c r="A12" s="453" t="s">
        <v>349</v>
      </c>
      <c r="B12" s="454"/>
      <c r="C12" s="455"/>
      <c r="D12" s="106"/>
      <c r="E12" s="107"/>
      <c r="F12" s="108">
        <f>F11*0.302</f>
        <v>249451.90033999999</v>
      </c>
    </row>
    <row r="13" spans="1:6">
      <c r="A13" s="456" t="s">
        <v>350</v>
      </c>
      <c r="B13" s="457"/>
      <c r="C13" s="458"/>
      <c r="D13" s="109"/>
      <c r="E13" s="109"/>
      <c r="F13" s="110">
        <f>F11+F12</f>
        <v>1075451.5703400001</v>
      </c>
    </row>
  </sheetData>
  <mergeCells count="8">
    <mergeCell ref="A12:C12"/>
    <mergeCell ref="A13:C13"/>
    <mergeCell ref="A3:F3"/>
    <mergeCell ref="A5:A6"/>
    <mergeCell ref="B5:B6"/>
    <mergeCell ref="C5:C6"/>
    <mergeCell ref="D5:F5"/>
    <mergeCell ref="A11:C11"/>
  </mergeCells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4"/>
  <sheetViews>
    <sheetView topLeftCell="A4" workbookViewId="0">
      <selection activeCell="B18" sqref="B18"/>
    </sheetView>
  </sheetViews>
  <sheetFormatPr defaultColWidth="8.7109375" defaultRowHeight="12.75"/>
  <cols>
    <col min="1" max="1" width="48.42578125" style="307" customWidth="1"/>
    <col min="2" max="2" width="41.7109375" style="307" customWidth="1"/>
    <col min="3" max="3" width="15.5703125" style="307" customWidth="1"/>
    <col min="4" max="4" width="65.42578125" style="307" customWidth="1"/>
    <col min="5" max="16384" width="8.7109375" style="307"/>
  </cols>
  <sheetData>
    <row r="1" spans="1:4">
      <c r="A1" s="268" t="s">
        <v>241</v>
      </c>
    </row>
    <row r="3" spans="1:4" ht="49.5" customHeight="1">
      <c r="A3" s="464" t="s">
        <v>133</v>
      </c>
      <c r="B3" s="464"/>
      <c r="C3" s="464"/>
      <c r="D3" s="464"/>
    </row>
    <row r="4" spans="1:4">
      <c r="A4" s="308"/>
      <c r="B4" s="308"/>
      <c r="C4" s="308"/>
    </row>
    <row r="5" spans="1:4">
      <c r="A5" s="465" t="s">
        <v>461</v>
      </c>
      <c r="B5" s="465"/>
      <c r="C5" s="465"/>
      <c r="D5" s="465"/>
    </row>
    <row r="7" spans="1:4">
      <c r="A7" s="309" t="s">
        <v>352</v>
      </c>
      <c r="B7" s="310" t="s">
        <v>353</v>
      </c>
      <c r="C7" s="310" t="s">
        <v>354</v>
      </c>
      <c r="D7" s="310" t="s">
        <v>355</v>
      </c>
    </row>
    <row r="8" spans="1:4">
      <c r="A8" s="311" t="s">
        <v>490</v>
      </c>
      <c r="B8" s="312" t="s">
        <v>493</v>
      </c>
      <c r="C8" s="313">
        <v>2625.42</v>
      </c>
      <c r="D8" s="314" t="s">
        <v>491</v>
      </c>
    </row>
    <row r="9" spans="1:4">
      <c r="A9" s="311" t="s">
        <v>490</v>
      </c>
      <c r="B9" s="312" t="s">
        <v>494</v>
      </c>
      <c r="C9" s="315">
        <v>19669.490000000002</v>
      </c>
      <c r="D9" s="314" t="s">
        <v>491</v>
      </c>
    </row>
    <row r="10" spans="1:4">
      <c r="A10" s="311" t="s">
        <v>490</v>
      </c>
      <c r="B10" s="312" t="s">
        <v>495</v>
      </c>
      <c r="C10" s="315">
        <v>2625.42</v>
      </c>
      <c r="D10" s="314" t="s">
        <v>491</v>
      </c>
    </row>
    <row r="11" spans="1:4">
      <c r="A11" s="311" t="s">
        <v>490</v>
      </c>
      <c r="B11" s="312" t="s">
        <v>496</v>
      </c>
      <c r="C11" s="317">
        <v>2625.42</v>
      </c>
      <c r="D11" s="314" t="s">
        <v>491</v>
      </c>
    </row>
    <row r="12" spans="1:4">
      <c r="A12" s="311" t="s">
        <v>490</v>
      </c>
      <c r="B12" s="312" t="s">
        <v>497</v>
      </c>
      <c r="C12" s="318">
        <v>2625.42</v>
      </c>
      <c r="D12" s="314" t="s">
        <v>491</v>
      </c>
    </row>
    <row r="13" spans="1:4">
      <c r="A13" s="311" t="s">
        <v>490</v>
      </c>
      <c r="B13" s="312" t="s">
        <v>498</v>
      </c>
      <c r="C13" s="313">
        <v>2625.42</v>
      </c>
      <c r="D13" s="314" t="s">
        <v>491</v>
      </c>
    </row>
    <row r="14" spans="1:4">
      <c r="A14" s="311" t="s">
        <v>490</v>
      </c>
      <c r="B14" s="312" t="s">
        <v>499</v>
      </c>
      <c r="C14" s="313">
        <v>19669.490000000002</v>
      </c>
      <c r="D14" s="314" t="s">
        <v>491</v>
      </c>
    </row>
    <row r="15" spans="1:4">
      <c r="A15" s="311" t="s">
        <v>490</v>
      </c>
      <c r="B15" s="312" t="s">
        <v>500</v>
      </c>
      <c r="C15" s="313">
        <v>2625.42</v>
      </c>
      <c r="D15" s="314" t="s">
        <v>491</v>
      </c>
    </row>
    <row r="16" spans="1:4">
      <c r="A16" s="311" t="s">
        <v>490</v>
      </c>
      <c r="B16" s="312" t="s">
        <v>501</v>
      </c>
      <c r="C16" s="313">
        <v>2625.42</v>
      </c>
      <c r="D16" s="314" t="s">
        <v>491</v>
      </c>
    </row>
    <row r="17" spans="1:4">
      <c r="A17" s="311" t="s">
        <v>502</v>
      </c>
      <c r="B17" s="312"/>
      <c r="C17" s="313">
        <f>SUM(C8:C16)</f>
        <v>57716.92</v>
      </c>
      <c r="D17" s="314"/>
    </row>
    <row r="18" spans="1:4">
      <c r="A18" s="311"/>
      <c r="B18" s="312"/>
      <c r="C18" s="313"/>
      <c r="D18" s="314"/>
    </row>
    <row r="19" spans="1:4">
      <c r="A19" s="311" t="s">
        <v>492</v>
      </c>
      <c r="B19" s="312" t="s">
        <v>503</v>
      </c>
      <c r="C19" s="313">
        <v>9582.11</v>
      </c>
      <c r="D19" s="311" t="s">
        <v>506</v>
      </c>
    </row>
    <row r="20" spans="1:4">
      <c r="A20" s="311" t="s">
        <v>492</v>
      </c>
      <c r="B20" s="312" t="s">
        <v>504</v>
      </c>
      <c r="C20" s="319">
        <v>19918.13</v>
      </c>
      <c r="D20" s="311" t="s">
        <v>506</v>
      </c>
    </row>
    <row r="21" spans="1:4">
      <c r="A21" s="311" t="s">
        <v>492</v>
      </c>
      <c r="B21" s="312" t="s">
        <v>505</v>
      </c>
      <c r="C21" s="313">
        <v>8175</v>
      </c>
      <c r="D21" s="311" t="s">
        <v>506</v>
      </c>
    </row>
    <row r="22" spans="1:4">
      <c r="A22" s="311" t="s">
        <v>502</v>
      </c>
      <c r="B22" s="312"/>
      <c r="C22" s="313">
        <f>SUM(C19:C21)</f>
        <v>37675.240000000005</v>
      </c>
      <c r="D22" s="320"/>
    </row>
    <row r="23" spans="1:4">
      <c r="A23" s="311"/>
      <c r="B23" s="321"/>
      <c r="C23" s="322"/>
      <c r="D23" s="316"/>
    </row>
    <row r="24" spans="1:4">
      <c r="A24" s="311" t="s">
        <v>507</v>
      </c>
      <c r="B24" s="323"/>
      <c r="C24" s="322">
        <f>C17+C22</f>
        <v>95392.16</v>
      </c>
      <c r="D24" s="311"/>
    </row>
  </sheetData>
  <mergeCells count="2">
    <mergeCell ref="A3:D3"/>
    <mergeCell ref="A5:D5"/>
  </mergeCells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24"/>
  <sheetViews>
    <sheetView topLeftCell="A10" workbookViewId="0">
      <selection activeCell="E12" sqref="E12"/>
    </sheetView>
  </sheetViews>
  <sheetFormatPr defaultRowHeight="15"/>
  <cols>
    <col min="1" max="1" width="37.85546875" customWidth="1"/>
    <col min="2" max="2" width="15.7109375" customWidth="1"/>
    <col min="3" max="3" width="51.42578125" customWidth="1"/>
  </cols>
  <sheetData>
    <row r="1" spans="1:3" ht="42" customHeight="1">
      <c r="A1" s="403" t="s">
        <v>356</v>
      </c>
      <c r="B1" s="403"/>
      <c r="C1" s="403"/>
    </row>
    <row r="2" spans="1:3" ht="15.75" thickBot="1">
      <c r="A2" s="7"/>
      <c r="B2" s="7"/>
      <c r="C2" s="7"/>
    </row>
    <row r="3" spans="1:3">
      <c r="A3" s="467" t="s">
        <v>13</v>
      </c>
      <c r="B3" s="469" t="s">
        <v>294</v>
      </c>
      <c r="C3" s="470"/>
    </row>
    <row r="4" spans="1:3" ht="39.75" customHeight="1" thickBot="1">
      <c r="A4" s="468"/>
      <c r="B4" s="471"/>
      <c r="C4" s="472"/>
    </row>
    <row r="5" spans="1:3" ht="15.75" thickBot="1">
      <c r="A5" s="112" t="s">
        <v>15</v>
      </c>
      <c r="B5" s="466">
        <v>7453019764</v>
      </c>
      <c r="C5" s="466"/>
    </row>
    <row r="6" spans="1:3" ht="15.75" thickBot="1">
      <c r="A6" s="112" t="s">
        <v>16</v>
      </c>
      <c r="B6" s="466">
        <v>745301001</v>
      </c>
      <c r="C6" s="466"/>
    </row>
    <row r="7" spans="1:3" ht="15.75" thickBot="1">
      <c r="A7" s="112" t="s">
        <v>54</v>
      </c>
      <c r="B7" s="466" t="s">
        <v>66</v>
      </c>
      <c r="C7" s="466"/>
    </row>
    <row r="8" spans="1:3" ht="30.75" thickBot="1">
      <c r="A8" s="113" t="s">
        <v>357</v>
      </c>
      <c r="B8" s="477" t="s">
        <v>462</v>
      </c>
      <c r="C8" s="477"/>
    </row>
    <row r="9" spans="1:3" ht="15.75">
      <c r="A9" s="478"/>
      <c r="B9" s="478"/>
      <c r="C9" s="478"/>
    </row>
    <row r="10" spans="1:3" ht="30">
      <c r="A10" s="114" t="s">
        <v>358</v>
      </c>
      <c r="B10" s="479"/>
      <c r="C10" s="480"/>
    </row>
    <row r="11" spans="1:3">
      <c r="A11" s="114" t="s">
        <v>359</v>
      </c>
      <c r="B11" s="479"/>
      <c r="C11" s="480"/>
    </row>
    <row r="12" spans="1:3" ht="45">
      <c r="A12" s="99" t="s">
        <v>360</v>
      </c>
      <c r="B12" s="479"/>
      <c r="C12" s="480"/>
    </row>
    <row r="13" spans="1:3" ht="39.75" customHeight="1">
      <c r="A13" s="481" t="s">
        <v>361</v>
      </c>
      <c r="B13" s="481"/>
      <c r="C13" s="481"/>
    </row>
    <row r="14" spans="1:3">
      <c r="A14" s="7"/>
      <c r="B14" s="7"/>
      <c r="C14" s="7"/>
    </row>
    <row r="15" spans="1:3" ht="75.75" thickBot="1">
      <c r="A15" s="100" t="s">
        <v>362</v>
      </c>
      <c r="B15" s="115" t="s">
        <v>463</v>
      </c>
      <c r="C15" s="115" t="s">
        <v>363</v>
      </c>
    </row>
    <row r="16" spans="1:3" ht="15.75" thickBot="1">
      <c r="A16" s="116" t="s">
        <v>364</v>
      </c>
      <c r="B16" s="117"/>
      <c r="C16" s="118"/>
    </row>
    <row r="17" spans="1:3">
      <c r="A17" s="119" t="s">
        <v>365</v>
      </c>
      <c r="B17" s="119"/>
      <c r="C17" s="119"/>
    </row>
    <row r="18" spans="1:3">
      <c r="A18" s="120" t="s">
        <v>366</v>
      </c>
      <c r="B18" s="120"/>
      <c r="C18" s="120"/>
    </row>
    <row r="19" spans="1:3">
      <c r="A19" s="120" t="s">
        <v>367</v>
      </c>
      <c r="B19" s="120"/>
      <c r="C19" s="120"/>
    </row>
    <row r="20" spans="1:3">
      <c r="A20" s="7"/>
      <c r="B20" s="7"/>
      <c r="C20" s="7"/>
    </row>
    <row r="21" spans="1:3" ht="57.75" customHeight="1">
      <c r="A21" s="473" t="s">
        <v>368</v>
      </c>
      <c r="B21" s="433"/>
      <c r="C21" s="433"/>
    </row>
    <row r="22" spans="1:3" ht="75.75" customHeight="1">
      <c r="A22" s="474" t="s">
        <v>369</v>
      </c>
      <c r="B22" s="449"/>
      <c r="C22" s="449"/>
    </row>
    <row r="23" spans="1:3" ht="66" customHeight="1">
      <c r="A23" s="474" t="s">
        <v>370</v>
      </c>
      <c r="B23" s="449"/>
      <c r="C23" s="449"/>
    </row>
    <row r="24" spans="1:3" ht="38.25" customHeight="1">
      <c r="A24" s="475" t="s">
        <v>371</v>
      </c>
      <c r="B24" s="476"/>
      <c r="C24" s="476"/>
    </row>
  </sheetData>
  <mergeCells count="16">
    <mergeCell ref="A21:C21"/>
    <mergeCell ref="A22:C22"/>
    <mergeCell ref="A23:C23"/>
    <mergeCell ref="A24:C24"/>
    <mergeCell ref="B8:C8"/>
    <mergeCell ref="A9:C9"/>
    <mergeCell ref="B10:C10"/>
    <mergeCell ref="B11:C11"/>
    <mergeCell ref="B12:C12"/>
    <mergeCell ref="A13:C13"/>
    <mergeCell ref="B7:C7"/>
    <mergeCell ref="A1:C1"/>
    <mergeCell ref="A3:A4"/>
    <mergeCell ref="B3:C4"/>
    <mergeCell ref="B5:C5"/>
    <mergeCell ref="B6:C6"/>
  </mergeCells>
  <pageMargins left="0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"/>
  <sheetViews>
    <sheetView topLeftCell="A13" workbookViewId="0">
      <selection activeCell="D17" sqref="D17"/>
    </sheetView>
  </sheetViews>
  <sheetFormatPr defaultRowHeight="15"/>
  <cols>
    <col min="1" max="1" width="4.7109375" customWidth="1"/>
    <col min="2" max="2" width="56.5703125" customWidth="1"/>
    <col min="3" max="3" width="31.7109375" customWidth="1"/>
    <col min="4" max="4" width="26.7109375" customWidth="1"/>
    <col min="5" max="5" width="29.140625" customWidth="1"/>
  </cols>
  <sheetData>
    <row r="1" spans="1:5" ht="15.75">
      <c r="A1" s="121"/>
      <c r="B1" s="122"/>
      <c r="C1" s="122"/>
      <c r="D1" s="123"/>
      <c r="E1" s="123" t="s">
        <v>372</v>
      </c>
    </row>
    <row r="2" spans="1:5" ht="15.75">
      <c r="A2" s="121"/>
      <c r="B2" s="483"/>
      <c r="C2" s="483"/>
      <c r="D2" s="483"/>
      <c r="E2" s="483"/>
    </row>
    <row r="3" spans="1:5" ht="38.25" customHeight="1">
      <c r="A3" s="121"/>
      <c r="B3" s="484" t="s">
        <v>373</v>
      </c>
      <c r="C3" s="484"/>
      <c r="D3" s="484"/>
      <c r="E3" s="484"/>
    </row>
    <row r="4" spans="1:5" ht="15.75">
      <c r="A4" s="121"/>
      <c r="B4" s="124"/>
      <c r="C4" s="124"/>
      <c r="D4" s="124"/>
      <c r="E4" s="124"/>
    </row>
    <row r="5" spans="1:5" ht="56.25" customHeight="1">
      <c r="A5" s="121"/>
      <c r="B5" s="125" t="s">
        <v>13</v>
      </c>
      <c r="C5" s="434" t="s">
        <v>401</v>
      </c>
      <c r="D5" s="485"/>
      <c r="E5" s="486"/>
    </row>
    <row r="6" spans="1:5" ht="15.75">
      <c r="A6" s="121"/>
      <c r="B6" s="125" t="s">
        <v>15</v>
      </c>
      <c r="C6" s="482">
        <v>7453019764</v>
      </c>
      <c r="D6" s="482"/>
      <c r="E6" s="482"/>
    </row>
    <row r="7" spans="1:5" ht="15.75">
      <c r="A7" s="121"/>
      <c r="B7" s="125" t="s">
        <v>16</v>
      </c>
      <c r="C7" s="482">
        <v>745301001</v>
      </c>
      <c r="D7" s="482"/>
      <c r="E7" s="482"/>
    </row>
    <row r="8" spans="1:5" ht="15.75">
      <c r="A8" s="121"/>
      <c r="B8" s="125" t="s">
        <v>54</v>
      </c>
      <c r="C8" s="482" t="s">
        <v>402</v>
      </c>
      <c r="D8" s="482"/>
      <c r="E8" s="482"/>
    </row>
    <row r="9" spans="1:5" ht="15.75">
      <c r="A9" s="121"/>
      <c r="B9" s="126"/>
      <c r="C9" s="127"/>
      <c r="D9" s="127"/>
      <c r="E9" s="127"/>
    </row>
    <row r="10" spans="1:5">
      <c r="A10" s="488" t="s">
        <v>77</v>
      </c>
      <c r="B10" s="488" t="s">
        <v>374</v>
      </c>
      <c r="C10" s="488" t="s">
        <v>375</v>
      </c>
      <c r="D10" s="488" t="s">
        <v>376</v>
      </c>
      <c r="E10" s="488" t="s">
        <v>377</v>
      </c>
    </row>
    <row r="11" spans="1:5" ht="33" customHeight="1">
      <c r="A11" s="489"/>
      <c r="B11" s="489"/>
      <c r="C11" s="489"/>
      <c r="D11" s="489"/>
      <c r="E11" s="489"/>
    </row>
    <row r="12" spans="1:5" ht="15.75">
      <c r="A12" s="128">
        <v>1</v>
      </c>
      <c r="B12" s="129" t="s">
        <v>378</v>
      </c>
      <c r="C12" s="490" t="s">
        <v>464</v>
      </c>
      <c r="D12" s="491"/>
      <c r="E12" s="492"/>
    </row>
    <row r="13" spans="1:5" ht="15.75">
      <c r="A13" s="130">
        <v>2</v>
      </c>
      <c r="B13" s="131" t="s">
        <v>379</v>
      </c>
      <c r="C13" s="132"/>
      <c r="D13" s="132"/>
      <c r="E13" s="132"/>
    </row>
    <row r="14" spans="1:5" ht="31.5">
      <c r="A14" s="130">
        <v>3</v>
      </c>
      <c r="B14" s="131" t="s">
        <v>380</v>
      </c>
      <c r="C14" s="133"/>
      <c r="D14" s="134"/>
      <c r="E14" s="135"/>
    </row>
    <row r="15" spans="1:5" ht="31.5">
      <c r="A15" s="130">
        <v>4</v>
      </c>
      <c r="B15" s="131" t="s">
        <v>381</v>
      </c>
      <c r="C15" s="133"/>
      <c r="D15" s="133"/>
      <c r="E15" s="135"/>
    </row>
    <row r="16" spans="1:5" ht="15.75">
      <c r="A16" s="130">
        <v>5</v>
      </c>
      <c r="B16" s="136" t="s">
        <v>382</v>
      </c>
      <c r="C16" s="137"/>
      <c r="D16" s="137"/>
      <c r="E16" s="138"/>
    </row>
    <row r="17" spans="1:5" ht="15.75">
      <c r="A17" s="130">
        <v>6</v>
      </c>
      <c r="B17" s="139" t="s">
        <v>383</v>
      </c>
      <c r="C17" s="133"/>
      <c r="D17" s="140"/>
      <c r="E17" s="135"/>
    </row>
    <row r="18" spans="1:5" ht="31.5">
      <c r="A18" s="130">
        <v>7</v>
      </c>
      <c r="B18" s="131" t="s">
        <v>384</v>
      </c>
      <c r="C18" s="133"/>
      <c r="D18" s="141"/>
      <c r="E18" s="135"/>
    </row>
    <row r="19" spans="1:5" ht="15.75">
      <c r="A19" s="130">
        <v>8</v>
      </c>
      <c r="B19" s="142" t="s">
        <v>385</v>
      </c>
      <c r="C19" s="133"/>
      <c r="D19" s="133"/>
      <c r="E19" s="135"/>
    </row>
    <row r="20" spans="1:5" ht="17.25" customHeight="1">
      <c r="A20" s="130">
        <v>9</v>
      </c>
      <c r="B20" s="142" t="s">
        <v>386</v>
      </c>
      <c r="C20" s="133"/>
      <c r="D20" s="143"/>
      <c r="E20" s="135"/>
    </row>
    <row r="21" spans="1:5" ht="15.75">
      <c r="A21" s="130">
        <v>10</v>
      </c>
      <c r="B21" s="131" t="s">
        <v>387</v>
      </c>
      <c r="C21" s="133"/>
      <c r="D21" s="134"/>
      <c r="E21" s="135"/>
    </row>
    <row r="22" spans="1:5" ht="31.5">
      <c r="A22" s="130">
        <v>11</v>
      </c>
      <c r="B22" s="131" t="s">
        <v>388</v>
      </c>
      <c r="C22" s="133"/>
      <c r="D22" s="144"/>
      <c r="E22" s="135"/>
    </row>
    <row r="23" spans="1:5" ht="31.5">
      <c r="A23" s="130">
        <v>12</v>
      </c>
      <c r="B23" s="131" t="s">
        <v>389</v>
      </c>
      <c r="C23" s="133"/>
      <c r="D23" s="144"/>
      <c r="E23" s="135"/>
    </row>
    <row r="24" spans="1:5" ht="15.75">
      <c r="A24" s="130">
        <v>12</v>
      </c>
      <c r="B24" s="131" t="s">
        <v>390</v>
      </c>
      <c r="C24" s="133"/>
      <c r="D24" s="144"/>
      <c r="E24" s="135"/>
    </row>
    <row r="25" spans="1:5" ht="17.25" customHeight="1">
      <c r="A25" s="130">
        <v>13</v>
      </c>
      <c r="B25" s="131" t="s">
        <v>391</v>
      </c>
      <c r="C25" s="133"/>
      <c r="D25" s="144"/>
      <c r="E25" s="135"/>
    </row>
    <row r="26" spans="1:5" ht="15.75">
      <c r="A26" s="130">
        <v>14</v>
      </c>
      <c r="B26" s="131" t="s">
        <v>392</v>
      </c>
      <c r="C26" s="133"/>
      <c r="D26" s="144"/>
      <c r="E26" s="135"/>
    </row>
    <row r="27" spans="1:5" ht="15.75">
      <c r="A27" s="130">
        <v>15</v>
      </c>
      <c r="B27" s="131" t="s">
        <v>393</v>
      </c>
      <c r="C27" s="133"/>
      <c r="D27" s="144"/>
      <c r="E27" s="135"/>
    </row>
    <row r="28" spans="1:5" ht="15.75">
      <c r="A28" s="130">
        <v>16</v>
      </c>
      <c r="B28" s="131" t="s">
        <v>394</v>
      </c>
      <c r="C28" s="133"/>
      <c r="D28" s="144"/>
      <c r="E28" s="135"/>
    </row>
    <row r="29" spans="1:5" ht="15.75">
      <c r="A29" s="130">
        <v>17</v>
      </c>
      <c r="B29" s="131" t="s">
        <v>395</v>
      </c>
      <c r="C29" s="133"/>
      <c r="D29" s="144"/>
      <c r="E29" s="135"/>
    </row>
    <row r="30" spans="1:5" ht="31.5">
      <c r="A30" s="130">
        <v>18</v>
      </c>
      <c r="B30" s="131" t="s">
        <v>396</v>
      </c>
      <c r="C30" s="133"/>
      <c r="D30" s="144"/>
      <c r="E30" s="135"/>
    </row>
    <row r="31" spans="1:5" ht="15.75">
      <c r="A31" s="121"/>
      <c r="B31" s="145"/>
      <c r="C31" s="146"/>
      <c r="D31" s="147"/>
      <c r="E31" s="148"/>
    </row>
    <row r="32" spans="1:5" ht="15.75">
      <c r="A32" s="121"/>
      <c r="B32" s="149" t="s">
        <v>397</v>
      </c>
      <c r="C32" s="146"/>
      <c r="D32" s="147"/>
      <c r="E32" s="148"/>
    </row>
    <row r="33" spans="1:5" ht="57" customHeight="1">
      <c r="A33" s="121"/>
      <c r="B33" s="487" t="s">
        <v>398</v>
      </c>
      <c r="C33" s="487"/>
      <c r="D33" s="487"/>
      <c r="E33" s="487"/>
    </row>
    <row r="34" spans="1:5" ht="61.5" customHeight="1">
      <c r="A34" s="121"/>
      <c r="B34" s="487" t="s">
        <v>399</v>
      </c>
      <c r="C34" s="487"/>
      <c r="D34" s="487"/>
      <c r="E34" s="487"/>
    </row>
    <row r="35" spans="1:5" ht="39.75" customHeight="1">
      <c r="A35" s="121"/>
      <c r="B35" s="487" t="s">
        <v>400</v>
      </c>
      <c r="C35" s="487"/>
      <c r="D35" s="487"/>
      <c r="E35" s="487"/>
    </row>
  </sheetData>
  <mergeCells count="15">
    <mergeCell ref="B33:E33"/>
    <mergeCell ref="B34:E34"/>
    <mergeCell ref="B35:E35"/>
    <mergeCell ref="A10:A11"/>
    <mergeCell ref="B10:B11"/>
    <mergeCell ref="C10:C11"/>
    <mergeCell ref="D10:D11"/>
    <mergeCell ref="E10:E11"/>
    <mergeCell ref="C12:E12"/>
    <mergeCell ref="C8:E8"/>
    <mergeCell ref="B2:E2"/>
    <mergeCell ref="B3:E3"/>
    <mergeCell ref="C5:E5"/>
    <mergeCell ref="C6:E6"/>
    <mergeCell ref="C7:E7"/>
  </mergeCells>
  <pageMargins left="0" right="0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N18" sqref="N18"/>
    </sheetView>
  </sheetViews>
  <sheetFormatPr defaultRowHeight="15"/>
  <cols>
    <col min="1" max="1" width="41.42578125" customWidth="1"/>
    <col min="2" max="2" width="15.7109375" customWidth="1"/>
    <col min="3" max="3" width="7.28515625" customWidth="1"/>
    <col min="4" max="4" width="6.42578125" customWidth="1"/>
    <col min="5" max="5" width="6.5703125" customWidth="1"/>
    <col min="6" max="7" width="6.42578125" customWidth="1"/>
    <col min="8" max="8" width="7" customWidth="1"/>
    <col min="9" max="9" width="6.5703125" customWidth="1"/>
    <col min="10" max="10" width="7" customWidth="1"/>
    <col min="11" max="11" width="7.28515625" customWidth="1"/>
    <col min="12" max="12" width="7.85546875" customWidth="1"/>
  </cols>
  <sheetData>
    <row r="1" spans="1:14" ht="15.7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52" t="s">
        <v>372</v>
      </c>
    </row>
    <row r="2" spans="1:14" ht="15.7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8.75">
      <c r="A3" s="493" t="s">
        <v>467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123"/>
      <c r="N3" s="123"/>
    </row>
    <row r="4" spans="1:14" ht="15.7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3"/>
      <c r="N4" s="123"/>
    </row>
    <row r="5" spans="1:14" ht="48" customHeight="1">
      <c r="A5" s="125" t="s">
        <v>13</v>
      </c>
      <c r="B5" s="495" t="s">
        <v>401</v>
      </c>
      <c r="C5" s="495"/>
      <c r="D5" s="495"/>
      <c r="E5" s="496"/>
      <c r="F5" s="496"/>
      <c r="G5" s="496"/>
      <c r="H5" s="496"/>
      <c r="I5" s="496"/>
      <c r="J5" s="496"/>
      <c r="K5" s="496"/>
      <c r="L5" s="496"/>
      <c r="M5" s="496"/>
      <c r="N5" s="496"/>
    </row>
    <row r="6" spans="1:14" ht="15.75">
      <c r="A6" s="125" t="s">
        <v>15</v>
      </c>
      <c r="B6" s="482">
        <v>7453019764</v>
      </c>
      <c r="C6" s="482"/>
      <c r="D6" s="482"/>
      <c r="E6" s="496"/>
      <c r="F6" s="496"/>
      <c r="G6" s="496"/>
      <c r="H6" s="496"/>
      <c r="I6" s="496"/>
      <c r="J6" s="496"/>
      <c r="K6" s="496"/>
      <c r="L6" s="496"/>
      <c r="M6" s="496"/>
      <c r="N6" s="496"/>
    </row>
    <row r="7" spans="1:14" ht="15.75">
      <c r="A7" s="125" t="s">
        <v>16</v>
      </c>
      <c r="B7" s="482">
        <v>745301001</v>
      </c>
      <c r="C7" s="482"/>
      <c r="D7" s="482"/>
      <c r="E7" s="496"/>
      <c r="F7" s="496"/>
      <c r="G7" s="496"/>
      <c r="H7" s="496"/>
      <c r="I7" s="496"/>
      <c r="J7" s="496"/>
      <c r="K7" s="496"/>
      <c r="L7" s="496"/>
      <c r="M7" s="496"/>
      <c r="N7" s="496"/>
    </row>
    <row r="8" spans="1:14" ht="15.75">
      <c r="A8" s="125" t="s">
        <v>54</v>
      </c>
      <c r="B8" s="482" t="s">
        <v>402</v>
      </c>
      <c r="C8" s="482"/>
      <c r="D8" s="482"/>
      <c r="E8" s="496"/>
      <c r="F8" s="496"/>
      <c r="G8" s="496"/>
      <c r="H8" s="496"/>
      <c r="I8" s="496"/>
      <c r="J8" s="496"/>
      <c r="K8" s="496"/>
      <c r="L8" s="496"/>
      <c r="M8" s="496"/>
      <c r="N8" s="496"/>
    </row>
    <row r="9" spans="1:14" ht="15.7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494" t="s">
        <v>403</v>
      </c>
      <c r="N9" s="494"/>
    </row>
    <row r="10" spans="1:14" ht="15.75">
      <c r="A10" s="497" t="s">
        <v>378</v>
      </c>
      <c r="B10" s="497" t="s">
        <v>466</v>
      </c>
      <c r="C10" s="498" t="s">
        <v>465</v>
      </c>
      <c r="D10" s="498"/>
      <c r="E10" s="498"/>
      <c r="F10" s="498"/>
      <c r="G10" s="498"/>
      <c r="H10" s="498"/>
      <c r="I10" s="498"/>
      <c r="J10" s="498"/>
      <c r="K10" s="498"/>
      <c r="L10" s="498"/>
      <c r="M10" s="497" t="s">
        <v>363</v>
      </c>
      <c r="N10" s="497"/>
    </row>
    <row r="11" spans="1:14" ht="15.75">
      <c r="A11" s="497"/>
      <c r="B11" s="497"/>
      <c r="C11" s="498" t="s">
        <v>404</v>
      </c>
      <c r="D11" s="498"/>
      <c r="E11" s="498"/>
      <c r="F11" s="498"/>
      <c r="G11" s="498"/>
      <c r="H11" s="498" t="s">
        <v>405</v>
      </c>
      <c r="I11" s="498"/>
      <c r="J11" s="498"/>
      <c r="K11" s="498"/>
      <c r="L11" s="498"/>
      <c r="M11" s="497"/>
      <c r="N11" s="497"/>
    </row>
    <row r="12" spans="1:14" ht="15.75">
      <c r="A12" s="497"/>
      <c r="B12" s="497"/>
      <c r="C12" s="135" t="s">
        <v>350</v>
      </c>
      <c r="D12" s="135" t="s">
        <v>406</v>
      </c>
      <c r="E12" s="135" t="s">
        <v>407</v>
      </c>
      <c r="F12" s="135" t="s">
        <v>408</v>
      </c>
      <c r="G12" s="135" t="s">
        <v>409</v>
      </c>
      <c r="H12" s="135" t="s">
        <v>350</v>
      </c>
      <c r="I12" s="135" t="s">
        <v>406</v>
      </c>
      <c r="J12" s="135" t="s">
        <v>407</v>
      </c>
      <c r="K12" s="135" t="s">
        <v>408</v>
      </c>
      <c r="L12" s="135" t="s">
        <v>409</v>
      </c>
      <c r="M12" s="497"/>
      <c r="N12" s="497"/>
    </row>
    <row r="13" spans="1:14" ht="15.75">
      <c r="A13" s="150" t="s">
        <v>350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498"/>
      <c r="N13" s="498"/>
    </row>
    <row r="14" spans="1:14" ht="15.75">
      <c r="A14" s="151" t="s">
        <v>464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498"/>
      <c r="N14" s="498"/>
    </row>
    <row r="15" spans="1:14" ht="15.75">
      <c r="A15" s="150" t="s">
        <v>410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498"/>
      <c r="N15" s="498"/>
    </row>
    <row r="16" spans="1:14" ht="15.75">
      <c r="A16" s="150" t="s">
        <v>367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498"/>
      <c r="N16" s="498"/>
    </row>
    <row r="17" spans="1:14" ht="15.7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15.7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15.75">
      <c r="A19" s="123" t="s">
        <v>397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1:14" ht="55.5" customHeight="1">
      <c r="A20" s="499" t="s">
        <v>411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123"/>
      <c r="N20" s="123"/>
    </row>
  </sheetData>
  <mergeCells count="17">
    <mergeCell ref="M13:N13"/>
    <mergeCell ref="M14:N14"/>
    <mergeCell ref="M15:N15"/>
    <mergeCell ref="M16:N16"/>
    <mergeCell ref="A20:L20"/>
    <mergeCell ref="A10:A12"/>
    <mergeCell ref="B10:B12"/>
    <mergeCell ref="C10:L10"/>
    <mergeCell ref="M10:N12"/>
    <mergeCell ref="C11:G11"/>
    <mergeCell ref="H11:L11"/>
    <mergeCell ref="A3:L3"/>
    <mergeCell ref="M9:N9"/>
    <mergeCell ref="B5:N5"/>
    <mergeCell ref="B6:N6"/>
    <mergeCell ref="B7:N7"/>
    <mergeCell ref="B8:N8"/>
  </mergeCells>
  <pageMargins left="0" right="0" top="0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8" sqref="B8"/>
    </sheetView>
  </sheetViews>
  <sheetFormatPr defaultRowHeight="15"/>
  <cols>
    <col min="1" max="1" width="40.140625" customWidth="1"/>
    <col min="2" max="2" width="62.7109375" customWidth="1"/>
  </cols>
  <sheetData>
    <row r="1" spans="1:2">
      <c r="A1" s="500" t="s">
        <v>412</v>
      </c>
      <c r="B1" s="500"/>
    </row>
    <row r="2" spans="1:2" ht="58.5" customHeight="1">
      <c r="A2" s="500"/>
      <c r="B2" s="500"/>
    </row>
    <row r="3" spans="1:2" ht="15.75">
      <c r="A3" s="123"/>
      <c r="B3" s="123"/>
    </row>
    <row r="4" spans="1:2" ht="63">
      <c r="A4" s="150" t="s">
        <v>13</v>
      </c>
      <c r="B4" s="46" t="s">
        <v>420</v>
      </c>
    </row>
    <row r="5" spans="1:2" ht="15.75">
      <c r="A5" s="150" t="s">
        <v>15</v>
      </c>
      <c r="B5" s="46">
        <v>7453019764</v>
      </c>
    </row>
    <row r="6" spans="1:2" ht="15.75">
      <c r="A6" s="150" t="s">
        <v>16</v>
      </c>
      <c r="B6" s="130">
        <v>745301001</v>
      </c>
    </row>
    <row r="7" spans="1:2" ht="15.75">
      <c r="A7" s="150" t="s">
        <v>54</v>
      </c>
      <c r="B7" s="130" t="s">
        <v>18</v>
      </c>
    </row>
    <row r="8" spans="1:2" ht="15.75">
      <c r="A8" s="150" t="s">
        <v>189</v>
      </c>
      <c r="B8" s="130" t="s">
        <v>468</v>
      </c>
    </row>
    <row r="9" spans="1:2" ht="15.75">
      <c r="A9" s="123"/>
      <c r="B9" s="123"/>
    </row>
    <row r="10" spans="1:2" ht="15.75">
      <c r="A10" s="123"/>
      <c r="B10" s="123"/>
    </row>
    <row r="11" spans="1:2" ht="15.75">
      <c r="A11" s="135" t="s">
        <v>413</v>
      </c>
      <c r="B11" s="135" t="s">
        <v>59</v>
      </c>
    </row>
    <row r="12" spans="1:2" ht="63">
      <c r="A12" s="32" t="s">
        <v>414</v>
      </c>
      <c r="B12" s="130" t="s">
        <v>415</v>
      </c>
    </row>
    <row r="13" spans="1:2" ht="47.25">
      <c r="A13" s="32" t="s">
        <v>416</v>
      </c>
      <c r="B13" s="130" t="s">
        <v>415</v>
      </c>
    </row>
    <row r="14" spans="1:2" ht="63">
      <c r="A14" s="32" t="s">
        <v>417</v>
      </c>
      <c r="B14" s="130" t="s">
        <v>415</v>
      </c>
    </row>
    <row r="15" spans="1:2" ht="31.5">
      <c r="A15" s="32" t="s">
        <v>418</v>
      </c>
      <c r="B15" s="150"/>
    </row>
    <row r="16" spans="1:2" ht="15.75">
      <c r="A16" s="123"/>
      <c r="B16" s="123"/>
    </row>
    <row r="17" spans="1:2" ht="15.75">
      <c r="A17" s="123" t="s">
        <v>397</v>
      </c>
      <c r="B17" s="123"/>
    </row>
    <row r="18" spans="1:2" ht="27" customHeight="1">
      <c r="A18" s="501" t="s">
        <v>419</v>
      </c>
      <c r="B18" s="501"/>
    </row>
    <row r="19" spans="1:2" ht="76.5" customHeight="1">
      <c r="A19" s="501" t="s">
        <v>421</v>
      </c>
      <c r="B19" s="501"/>
    </row>
  </sheetData>
  <mergeCells count="3">
    <mergeCell ref="A1:B2"/>
    <mergeCell ref="A18:B18"/>
    <mergeCell ref="A19:B19"/>
  </mergeCells>
  <pageMargins left="0" right="0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7" sqref="B7:I7"/>
    </sheetView>
  </sheetViews>
  <sheetFormatPr defaultRowHeight="15"/>
  <cols>
    <col min="1" max="1" width="43.5703125" customWidth="1"/>
    <col min="5" max="5" width="36.5703125" customWidth="1"/>
    <col min="10" max="10" width="0.140625" customWidth="1"/>
  </cols>
  <sheetData>
    <row r="1" spans="1:10" ht="54" customHeight="1">
      <c r="A1" s="403" t="s">
        <v>422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0">
      <c r="A2" s="153"/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.75" customHeight="1">
      <c r="A3" s="84" t="s">
        <v>13</v>
      </c>
      <c r="B3" s="504" t="s">
        <v>420</v>
      </c>
      <c r="C3" s="504"/>
      <c r="D3" s="504"/>
      <c r="E3" s="504"/>
      <c r="F3" s="496"/>
      <c r="G3" s="496"/>
      <c r="H3" s="496"/>
      <c r="I3" s="496"/>
      <c r="J3" s="7"/>
    </row>
    <row r="4" spans="1:10">
      <c r="A4" s="85" t="s">
        <v>15</v>
      </c>
      <c r="B4" s="505">
        <v>7453019764</v>
      </c>
      <c r="C4" s="505"/>
      <c r="D4" s="505"/>
      <c r="E4" s="505"/>
      <c r="F4" s="496"/>
      <c r="G4" s="496"/>
      <c r="H4" s="496"/>
      <c r="I4" s="496"/>
      <c r="J4" s="7"/>
    </row>
    <row r="5" spans="1:10">
      <c r="A5" s="85" t="s">
        <v>16</v>
      </c>
      <c r="B5" s="505">
        <v>745301001</v>
      </c>
      <c r="C5" s="505"/>
      <c r="D5" s="505"/>
      <c r="E5" s="505"/>
      <c r="F5" s="496"/>
      <c r="G5" s="496"/>
      <c r="H5" s="496"/>
      <c r="I5" s="496"/>
      <c r="J5" s="7"/>
    </row>
    <row r="6" spans="1:10">
      <c r="A6" s="85" t="s">
        <v>54</v>
      </c>
      <c r="B6" s="505" t="s">
        <v>423</v>
      </c>
      <c r="C6" s="505"/>
      <c r="D6" s="505"/>
      <c r="E6" s="505"/>
      <c r="F6" s="496"/>
      <c r="G6" s="496"/>
      <c r="H6" s="496"/>
      <c r="I6" s="496"/>
      <c r="J6" s="7"/>
    </row>
    <row r="7" spans="1:10">
      <c r="A7" s="85" t="s">
        <v>424</v>
      </c>
      <c r="B7" s="505" t="s">
        <v>468</v>
      </c>
      <c r="C7" s="505"/>
      <c r="D7" s="505"/>
      <c r="E7" s="505"/>
      <c r="F7" s="496"/>
      <c r="G7" s="496"/>
      <c r="H7" s="496"/>
      <c r="I7" s="496"/>
      <c r="J7" s="7"/>
    </row>
    <row r="8" spans="1:10">
      <c r="A8" s="154"/>
      <c r="B8" s="155"/>
      <c r="C8" s="155"/>
      <c r="D8" s="155"/>
      <c r="E8" s="155"/>
      <c r="F8" s="7"/>
      <c r="G8" s="7"/>
      <c r="H8" s="7"/>
      <c r="I8" s="7"/>
      <c r="J8" s="7"/>
    </row>
    <row r="9" spans="1:10" ht="58.5" customHeight="1">
      <c r="A9" s="502" t="s">
        <v>425</v>
      </c>
      <c r="B9" s="503"/>
      <c r="C9" s="503"/>
      <c r="D9" s="503"/>
      <c r="E9" s="503"/>
      <c r="F9" s="349"/>
      <c r="G9" s="349"/>
      <c r="H9" s="349"/>
      <c r="I9" s="349"/>
      <c r="J9" s="7"/>
    </row>
  </sheetData>
  <mergeCells count="7">
    <mergeCell ref="A9:I9"/>
    <mergeCell ref="A1:J1"/>
    <mergeCell ref="B3:I3"/>
    <mergeCell ref="B4:I4"/>
    <mergeCell ref="B5:I5"/>
    <mergeCell ref="B6:I6"/>
    <mergeCell ref="B7:I7"/>
  </mergeCells>
  <pageMargins left="0" right="0" top="0" bottom="0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E4" sqref="E4"/>
    </sheetView>
  </sheetViews>
  <sheetFormatPr defaultRowHeight="15"/>
  <cols>
    <col min="1" max="1" width="44.5703125" customWidth="1"/>
    <col min="2" max="2" width="58.5703125" customWidth="1"/>
  </cols>
  <sheetData>
    <row r="1" spans="1:2" ht="57.75" customHeight="1">
      <c r="A1" s="506" t="s">
        <v>426</v>
      </c>
      <c r="B1" s="506"/>
    </row>
    <row r="2" spans="1:2" ht="15.75">
      <c r="A2" s="156"/>
      <c r="B2" s="156"/>
    </row>
    <row r="3" spans="1:2" ht="63">
      <c r="A3" s="150" t="s">
        <v>13</v>
      </c>
      <c r="B3" s="46" t="s">
        <v>420</v>
      </c>
    </row>
    <row r="4" spans="1:2" ht="15.75">
      <c r="A4" s="150" t="s">
        <v>15</v>
      </c>
      <c r="B4" s="135">
        <v>7453019764</v>
      </c>
    </row>
    <row r="5" spans="1:2" ht="15.75">
      <c r="A5" s="150" t="s">
        <v>16</v>
      </c>
      <c r="B5" s="135">
        <v>745301001</v>
      </c>
    </row>
    <row r="6" spans="1:2" ht="15.75">
      <c r="A6" s="150" t="s">
        <v>424</v>
      </c>
      <c r="B6" s="188" t="s">
        <v>468</v>
      </c>
    </row>
    <row r="7" spans="1:2" ht="15.75">
      <c r="A7" s="157"/>
      <c r="B7" s="157"/>
    </row>
    <row r="8" spans="1:2" ht="47.25">
      <c r="A8" s="158" t="s">
        <v>427</v>
      </c>
      <c r="B8" s="46" t="s">
        <v>428</v>
      </c>
    </row>
    <row r="9" spans="1:2" ht="15.75">
      <c r="A9" s="31" t="s">
        <v>429</v>
      </c>
      <c r="B9" s="130" t="s">
        <v>430</v>
      </c>
    </row>
    <row r="10" spans="1:2" ht="15.75">
      <c r="A10" s="31" t="s">
        <v>431</v>
      </c>
      <c r="B10" s="46" t="s">
        <v>18</v>
      </c>
    </row>
    <row r="11" spans="1:2" ht="15.75">
      <c r="A11" s="31" t="s">
        <v>432</v>
      </c>
      <c r="B11" s="159" t="s">
        <v>433</v>
      </c>
    </row>
    <row r="12" spans="1:2" ht="15.75">
      <c r="A12" s="31" t="s">
        <v>434</v>
      </c>
      <c r="B12" s="130"/>
    </row>
    <row r="13" spans="1:2" ht="15.75">
      <c r="A13" s="123"/>
      <c r="B13" s="123"/>
    </row>
    <row r="14" spans="1:2" ht="51" customHeight="1">
      <c r="A14" s="125" t="s">
        <v>435</v>
      </c>
      <c r="B14" s="125"/>
    </row>
    <row r="15" spans="1:2" ht="46.5" customHeight="1">
      <c r="A15" s="507" t="s">
        <v>436</v>
      </c>
      <c r="B15" s="508"/>
    </row>
    <row r="16" spans="1:2" ht="65.25" customHeight="1">
      <c r="A16" s="509" t="s">
        <v>437</v>
      </c>
      <c r="B16" s="510"/>
    </row>
  </sheetData>
  <mergeCells count="3">
    <mergeCell ref="A1:B1"/>
    <mergeCell ref="A15:B15"/>
    <mergeCell ref="A16:B16"/>
  </mergeCells>
  <hyperlinks>
    <hyperlink ref="B11" r:id="rId1"/>
  </hyperlinks>
  <pageMargins left="0" right="0" top="0" bottom="0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topLeftCell="A34" workbookViewId="0">
      <selection activeCell="C20" sqref="C20"/>
    </sheetView>
  </sheetViews>
  <sheetFormatPr defaultRowHeight="15"/>
  <cols>
    <col min="2" max="2" width="28.5703125" customWidth="1"/>
    <col min="3" max="3" width="19.42578125" customWidth="1"/>
    <col min="8" max="8" width="10.42578125" customWidth="1"/>
  </cols>
  <sheetData>
    <row r="1" spans="1:8" ht="33" customHeight="1">
      <c r="A1" s="353" t="s">
        <v>11</v>
      </c>
      <c r="B1" s="353"/>
      <c r="C1" s="353"/>
      <c r="D1" s="353"/>
      <c r="E1" s="353"/>
      <c r="F1" s="353"/>
      <c r="G1" s="353"/>
      <c r="H1" s="353"/>
    </row>
    <row r="2" spans="1:8" ht="24" customHeight="1">
      <c r="A2" s="353"/>
      <c r="B2" s="353"/>
      <c r="C2" s="353"/>
      <c r="D2" s="353"/>
      <c r="E2" s="353"/>
      <c r="F2" s="353"/>
      <c r="G2" s="353"/>
      <c r="H2" s="353"/>
    </row>
    <row r="3" spans="1:8" ht="18.75">
      <c r="A3" s="8"/>
      <c r="B3" s="8"/>
      <c r="C3" s="8"/>
      <c r="D3" s="8"/>
      <c r="E3" s="8"/>
      <c r="F3" s="8"/>
      <c r="G3" s="8"/>
      <c r="H3" s="8"/>
    </row>
    <row r="4" spans="1:8" ht="44.25" customHeight="1">
      <c r="A4" s="354" t="s">
        <v>12</v>
      </c>
      <c r="B4" s="354"/>
      <c r="C4" s="354"/>
      <c r="D4" s="354"/>
      <c r="E4" s="354"/>
      <c r="F4" s="354"/>
      <c r="G4" s="354"/>
      <c r="H4" s="354"/>
    </row>
    <row r="5" spans="1:8" ht="15.75" thickBot="1">
      <c r="A5" s="9"/>
      <c r="B5" s="9"/>
      <c r="C5" s="9"/>
      <c r="D5" s="9"/>
      <c r="E5" s="9"/>
      <c r="F5" s="9"/>
      <c r="G5" s="9"/>
      <c r="H5" s="9"/>
    </row>
    <row r="6" spans="1:8" ht="54" customHeight="1" thickTop="1">
      <c r="A6" s="355" t="s">
        <v>13</v>
      </c>
      <c r="B6" s="356"/>
      <c r="C6" s="357" t="s">
        <v>51</v>
      </c>
      <c r="D6" s="358"/>
      <c r="E6" s="358"/>
      <c r="F6" s="358"/>
      <c r="G6" s="358"/>
      <c r="H6" s="359"/>
    </row>
    <row r="7" spans="1:8">
      <c r="A7" s="360" t="s">
        <v>15</v>
      </c>
      <c r="B7" s="361"/>
      <c r="C7" s="362">
        <v>7453019764</v>
      </c>
      <c r="D7" s="362"/>
      <c r="E7" s="362"/>
      <c r="F7" s="362"/>
      <c r="G7" s="362"/>
      <c r="H7" s="363"/>
    </row>
    <row r="8" spans="1:8">
      <c r="A8" s="360" t="s">
        <v>16</v>
      </c>
      <c r="B8" s="361"/>
      <c r="C8" s="362">
        <v>745301001</v>
      </c>
      <c r="D8" s="362"/>
      <c r="E8" s="362"/>
      <c r="F8" s="362"/>
      <c r="G8" s="362"/>
      <c r="H8" s="363"/>
    </row>
    <row r="9" spans="1:8" ht="15.75" thickBot="1">
      <c r="A9" s="364" t="s">
        <v>17</v>
      </c>
      <c r="B9" s="365"/>
      <c r="C9" s="362" t="s">
        <v>18</v>
      </c>
      <c r="D9" s="362"/>
      <c r="E9" s="362"/>
      <c r="F9" s="362"/>
      <c r="G9" s="362"/>
      <c r="H9" s="363"/>
    </row>
    <row r="10" spans="1:8" ht="15.75" thickTop="1">
      <c r="A10" s="366" t="s">
        <v>19</v>
      </c>
      <c r="B10" s="367"/>
      <c r="C10" s="370" t="s">
        <v>451</v>
      </c>
      <c r="D10" s="371"/>
      <c r="E10" s="371"/>
      <c r="F10" s="371"/>
      <c r="G10" s="371"/>
      <c r="H10" s="372"/>
    </row>
    <row r="11" spans="1:8" ht="24.75" customHeight="1">
      <c r="A11" s="368"/>
      <c r="B11" s="369"/>
      <c r="C11" s="373"/>
      <c r="D11" s="374"/>
      <c r="E11" s="374"/>
      <c r="F11" s="374"/>
      <c r="G11" s="374"/>
      <c r="H11" s="375"/>
    </row>
    <row r="12" spans="1:8" ht="34.5" customHeight="1">
      <c r="A12" s="368" t="s">
        <v>20</v>
      </c>
      <c r="B12" s="369"/>
      <c r="C12" s="377" t="s">
        <v>21</v>
      </c>
      <c r="D12" s="378"/>
      <c r="E12" s="378"/>
      <c r="F12" s="378"/>
      <c r="G12" s="378"/>
      <c r="H12" s="379"/>
    </row>
    <row r="13" spans="1:8" ht="19.5" customHeight="1">
      <c r="A13" s="368" t="s">
        <v>22</v>
      </c>
      <c r="B13" s="369"/>
      <c r="C13" s="380" t="s">
        <v>23</v>
      </c>
      <c r="D13" s="380"/>
      <c r="E13" s="380"/>
      <c r="F13" s="380"/>
      <c r="G13" s="380"/>
      <c r="H13" s="381"/>
    </row>
    <row r="14" spans="1:8" ht="15.75" thickBot="1">
      <c r="A14" s="382" t="s">
        <v>24</v>
      </c>
      <c r="B14" s="383"/>
      <c r="C14" s="384" t="s">
        <v>25</v>
      </c>
      <c r="D14" s="384"/>
      <c r="E14" s="384"/>
      <c r="F14" s="384"/>
      <c r="G14" s="384"/>
      <c r="H14" s="385"/>
    </row>
    <row r="15" spans="1:8" ht="66.75" customHeight="1" thickTop="1" thickBot="1">
      <c r="A15" s="386" t="s">
        <v>452</v>
      </c>
      <c r="B15" s="387"/>
      <c r="C15" s="387"/>
      <c r="D15" s="387"/>
      <c r="E15" s="387"/>
      <c r="F15" s="387"/>
      <c r="G15" s="387"/>
      <c r="H15" s="388"/>
    </row>
    <row r="16" spans="1:8" ht="16.5" thickTop="1" thickBot="1">
      <c r="A16" s="389" t="s">
        <v>26</v>
      </c>
      <c r="B16" s="389"/>
      <c r="C16" s="389" t="s">
        <v>27</v>
      </c>
      <c r="D16" s="389" t="s">
        <v>28</v>
      </c>
      <c r="E16" s="389"/>
      <c r="F16" s="389"/>
      <c r="G16" s="389"/>
      <c r="H16" s="389" t="s">
        <v>29</v>
      </c>
    </row>
    <row r="17" spans="1:8" ht="31.5" thickTop="1" thickBot="1">
      <c r="A17" s="389"/>
      <c r="B17" s="389"/>
      <c r="C17" s="389"/>
      <c r="D17" s="5" t="s">
        <v>30</v>
      </c>
      <c r="E17" s="5" t="s">
        <v>31</v>
      </c>
      <c r="F17" s="5" t="s">
        <v>32</v>
      </c>
      <c r="G17" s="5" t="s">
        <v>33</v>
      </c>
      <c r="H17" s="389"/>
    </row>
    <row r="18" spans="1:8" ht="196.5" thickTop="1" thickBot="1">
      <c r="A18" s="376" t="s">
        <v>34</v>
      </c>
      <c r="B18" s="6" t="s">
        <v>35</v>
      </c>
      <c r="C18" s="187" t="s">
        <v>453</v>
      </c>
      <c r="D18" s="5"/>
      <c r="E18" s="5"/>
      <c r="F18" s="5"/>
      <c r="G18" s="5"/>
      <c r="H18" s="5"/>
    </row>
    <row r="19" spans="1:8" ht="16.5" thickTop="1" thickBot="1">
      <c r="A19" s="376"/>
      <c r="B19" s="10" t="s">
        <v>36</v>
      </c>
      <c r="C19" s="5"/>
      <c r="D19" s="11"/>
      <c r="E19" s="11"/>
      <c r="F19" s="11"/>
      <c r="G19" s="11"/>
      <c r="H19" s="5"/>
    </row>
    <row r="20" spans="1:8" ht="196.5" thickTop="1" thickBot="1">
      <c r="A20" s="390" t="s">
        <v>37</v>
      </c>
      <c r="B20" s="6" t="s">
        <v>35</v>
      </c>
      <c r="C20" s="187" t="s">
        <v>453</v>
      </c>
      <c r="D20" s="11"/>
      <c r="E20" s="11"/>
      <c r="F20" s="11"/>
      <c r="G20" s="11"/>
      <c r="H20" s="5"/>
    </row>
    <row r="21" spans="1:8" ht="16.5" thickTop="1" thickBot="1">
      <c r="A21" s="390"/>
      <c r="B21" s="6" t="s">
        <v>36</v>
      </c>
      <c r="C21" s="5"/>
      <c r="D21" s="11"/>
      <c r="E21" s="11"/>
      <c r="F21" s="11"/>
      <c r="G21" s="11"/>
      <c r="H21" s="5"/>
    </row>
    <row r="22" spans="1:8" ht="16.5" thickTop="1" thickBot="1">
      <c r="A22" s="386" t="s">
        <v>38</v>
      </c>
      <c r="B22" s="387"/>
      <c r="C22" s="387"/>
      <c r="D22" s="387"/>
      <c r="E22" s="387"/>
      <c r="F22" s="387"/>
      <c r="G22" s="387"/>
      <c r="H22" s="388"/>
    </row>
    <row r="23" spans="1:8" ht="16.5" thickTop="1" thickBot="1">
      <c r="A23" s="376" t="s">
        <v>34</v>
      </c>
      <c r="B23" s="6" t="s">
        <v>39</v>
      </c>
      <c r="C23" s="6"/>
      <c r="D23" s="5"/>
      <c r="E23" s="5"/>
      <c r="F23" s="5"/>
      <c r="G23" s="5"/>
      <c r="H23" s="5"/>
    </row>
    <row r="24" spans="1:8" ht="16.5" thickTop="1" thickBot="1">
      <c r="A24" s="376"/>
      <c r="B24" s="10" t="s">
        <v>40</v>
      </c>
      <c r="C24" s="5"/>
      <c r="D24" s="11"/>
      <c r="E24" s="11"/>
      <c r="F24" s="11"/>
      <c r="G24" s="11"/>
      <c r="H24" s="5"/>
    </row>
    <row r="25" spans="1:8" ht="16.5" thickTop="1" thickBot="1">
      <c r="A25" s="390" t="s">
        <v>37</v>
      </c>
      <c r="B25" s="6" t="s">
        <v>39</v>
      </c>
      <c r="C25" s="5"/>
      <c r="D25" s="11"/>
      <c r="E25" s="11"/>
      <c r="F25" s="11"/>
      <c r="G25" s="11"/>
      <c r="H25" s="5"/>
    </row>
    <row r="26" spans="1:8" ht="16.5" thickTop="1" thickBot="1">
      <c r="A26" s="390"/>
      <c r="B26" s="10" t="s">
        <v>40</v>
      </c>
      <c r="C26" s="11"/>
      <c r="D26" s="11"/>
      <c r="E26" s="11"/>
      <c r="F26" s="11"/>
      <c r="G26" s="11"/>
      <c r="H26" s="5"/>
    </row>
    <row r="27" spans="1:8" ht="16.5" thickTop="1" thickBot="1">
      <c r="A27" s="386" t="s">
        <v>41</v>
      </c>
      <c r="B27" s="387"/>
      <c r="C27" s="387"/>
      <c r="D27" s="387"/>
      <c r="E27" s="387"/>
      <c r="F27" s="387"/>
      <c r="G27" s="387"/>
      <c r="H27" s="388"/>
    </row>
    <row r="28" spans="1:8" ht="16.5" thickTop="1" thickBot="1">
      <c r="A28" s="390" t="s">
        <v>34</v>
      </c>
      <c r="B28" s="6" t="s">
        <v>39</v>
      </c>
      <c r="C28" s="6"/>
      <c r="D28" s="5"/>
      <c r="E28" s="5"/>
      <c r="F28" s="5"/>
      <c r="G28" s="5"/>
      <c r="H28" s="5"/>
    </row>
    <row r="29" spans="1:8" ht="16.5" thickTop="1" thickBot="1">
      <c r="A29" s="390"/>
      <c r="B29" s="10" t="s">
        <v>40</v>
      </c>
      <c r="C29" s="5"/>
      <c r="D29" s="11"/>
      <c r="E29" s="11"/>
      <c r="F29" s="11"/>
      <c r="G29" s="11"/>
      <c r="H29" s="5"/>
    </row>
    <row r="30" spans="1:8" ht="16.5" thickTop="1" thickBot="1">
      <c r="A30" s="390" t="s">
        <v>37</v>
      </c>
      <c r="B30" s="6" t="s">
        <v>39</v>
      </c>
      <c r="C30" s="5"/>
      <c r="D30" s="11"/>
      <c r="E30" s="11"/>
      <c r="F30" s="11"/>
      <c r="G30" s="11"/>
      <c r="H30" s="5"/>
    </row>
    <row r="31" spans="1:8" ht="16.5" thickTop="1" thickBot="1">
      <c r="A31" s="390"/>
      <c r="B31" s="10" t="s">
        <v>40</v>
      </c>
      <c r="C31" s="11"/>
      <c r="D31" s="11"/>
      <c r="E31" s="11"/>
      <c r="F31" s="11"/>
      <c r="G31" s="11"/>
      <c r="H31" s="5"/>
    </row>
    <row r="32" spans="1:8" ht="16.5" thickTop="1" thickBot="1">
      <c r="A32" s="12"/>
      <c r="B32" s="12"/>
      <c r="C32" s="12"/>
      <c r="D32" s="12"/>
      <c r="E32" s="12"/>
      <c r="F32" s="12"/>
      <c r="G32" s="12"/>
      <c r="H32" s="12"/>
    </row>
    <row r="33" spans="1:8" ht="15.75" thickTop="1">
      <c r="A33" s="355" t="s">
        <v>13</v>
      </c>
      <c r="B33" s="356"/>
      <c r="C33" s="357" t="s">
        <v>14</v>
      </c>
      <c r="D33" s="358"/>
      <c r="E33" s="358"/>
      <c r="F33" s="358"/>
      <c r="G33" s="358"/>
      <c r="H33" s="359"/>
    </row>
    <row r="34" spans="1:8">
      <c r="A34" s="360" t="s">
        <v>15</v>
      </c>
      <c r="B34" s="361"/>
      <c r="C34" s="362">
        <v>7453019764</v>
      </c>
      <c r="D34" s="362"/>
      <c r="E34" s="362"/>
      <c r="F34" s="362"/>
      <c r="G34" s="362"/>
      <c r="H34" s="363"/>
    </row>
    <row r="35" spans="1:8">
      <c r="A35" s="360" t="s">
        <v>16</v>
      </c>
      <c r="B35" s="361"/>
      <c r="C35" s="362">
        <v>745301001</v>
      </c>
      <c r="D35" s="362"/>
      <c r="E35" s="362"/>
      <c r="F35" s="362"/>
      <c r="G35" s="362"/>
      <c r="H35" s="363"/>
    </row>
    <row r="36" spans="1:8" ht="15.75" thickBot="1">
      <c r="A36" s="364" t="s">
        <v>17</v>
      </c>
      <c r="B36" s="365"/>
      <c r="C36" s="362" t="s">
        <v>18</v>
      </c>
      <c r="D36" s="362"/>
      <c r="E36" s="362"/>
      <c r="F36" s="362"/>
      <c r="G36" s="362"/>
      <c r="H36" s="363"/>
    </row>
    <row r="37" spans="1:8" ht="15.75" thickTop="1">
      <c r="A37" s="366" t="s">
        <v>42</v>
      </c>
      <c r="B37" s="367"/>
      <c r="C37" s="391"/>
      <c r="D37" s="391"/>
      <c r="E37" s="391"/>
      <c r="F37" s="391"/>
      <c r="G37" s="391"/>
      <c r="H37" s="392"/>
    </row>
    <row r="38" spans="1:8">
      <c r="A38" s="368" t="s">
        <v>20</v>
      </c>
      <c r="B38" s="369"/>
      <c r="C38" s="380"/>
      <c r="D38" s="380"/>
      <c r="E38" s="380"/>
      <c r="F38" s="380"/>
      <c r="G38" s="380"/>
      <c r="H38" s="381"/>
    </row>
    <row r="39" spans="1:8">
      <c r="A39" s="368" t="s">
        <v>43</v>
      </c>
      <c r="B39" s="369"/>
      <c r="C39" s="380"/>
      <c r="D39" s="380"/>
      <c r="E39" s="380"/>
      <c r="F39" s="380"/>
      <c r="G39" s="380"/>
      <c r="H39" s="381"/>
    </row>
    <row r="40" spans="1:8" ht="15.75" thickBot="1">
      <c r="A40" s="393" t="s">
        <v>24</v>
      </c>
      <c r="B40" s="394"/>
      <c r="C40" s="395"/>
      <c r="D40" s="395"/>
      <c r="E40" s="395"/>
      <c r="F40" s="395"/>
      <c r="G40" s="395"/>
      <c r="H40" s="396"/>
    </row>
    <row r="41" spans="1:8" ht="16.5" thickTop="1" thickBot="1">
      <c r="A41" s="376" t="s">
        <v>44</v>
      </c>
      <c r="B41" s="376"/>
      <c r="C41" s="397" t="s">
        <v>45</v>
      </c>
      <c r="D41" s="397"/>
      <c r="E41" s="397"/>
      <c r="F41" s="397"/>
      <c r="G41" s="397"/>
      <c r="H41" s="397"/>
    </row>
    <row r="42" spans="1:8" ht="16.5" thickTop="1" thickBot="1">
      <c r="A42" s="12"/>
      <c r="B42" s="12"/>
      <c r="C42" s="12"/>
      <c r="D42" s="12"/>
      <c r="E42" s="12"/>
      <c r="F42" s="12"/>
      <c r="G42" s="12"/>
      <c r="H42" s="12"/>
    </row>
    <row r="43" spans="1:8" ht="54.75" customHeight="1" thickTop="1">
      <c r="A43" s="355" t="s">
        <v>13</v>
      </c>
      <c r="B43" s="356"/>
      <c r="C43" s="357" t="s">
        <v>51</v>
      </c>
      <c r="D43" s="358"/>
      <c r="E43" s="358"/>
      <c r="F43" s="358"/>
      <c r="G43" s="358"/>
      <c r="H43" s="359"/>
    </row>
    <row r="44" spans="1:8">
      <c r="A44" s="360" t="s">
        <v>15</v>
      </c>
      <c r="B44" s="361"/>
      <c r="C44" s="362">
        <v>7453019764</v>
      </c>
      <c r="D44" s="362"/>
      <c r="E44" s="362"/>
      <c r="F44" s="362"/>
      <c r="G44" s="362"/>
      <c r="H44" s="363"/>
    </row>
    <row r="45" spans="1:8">
      <c r="A45" s="360" t="s">
        <v>16</v>
      </c>
      <c r="B45" s="361"/>
      <c r="C45" s="362">
        <v>745301001</v>
      </c>
      <c r="D45" s="362"/>
      <c r="E45" s="362"/>
      <c r="F45" s="362"/>
      <c r="G45" s="362"/>
      <c r="H45" s="363"/>
    </row>
    <row r="46" spans="1:8" ht="15.75" thickBot="1">
      <c r="A46" s="364" t="s">
        <v>17</v>
      </c>
      <c r="B46" s="365"/>
      <c r="C46" s="362" t="s">
        <v>18</v>
      </c>
      <c r="D46" s="362"/>
      <c r="E46" s="362"/>
      <c r="F46" s="362"/>
      <c r="G46" s="362"/>
      <c r="H46" s="363"/>
    </row>
    <row r="47" spans="1:8" ht="15.75" thickTop="1">
      <c r="A47" s="366" t="s">
        <v>46</v>
      </c>
      <c r="B47" s="367"/>
      <c r="C47" s="391"/>
      <c r="D47" s="391"/>
      <c r="E47" s="391"/>
      <c r="F47" s="391"/>
      <c r="G47" s="391"/>
      <c r="H47" s="392"/>
    </row>
    <row r="48" spans="1:8">
      <c r="A48" s="368"/>
      <c r="B48" s="369"/>
      <c r="C48" s="380"/>
      <c r="D48" s="380"/>
      <c r="E48" s="380"/>
      <c r="F48" s="380"/>
      <c r="G48" s="380"/>
      <c r="H48" s="381"/>
    </row>
    <row r="49" spans="1:8">
      <c r="A49" s="368" t="s">
        <v>20</v>
      </c>
      <c r="B49" s="369"/>
      <c r="C49" s="380"/>
      <c r="D49" s="380"/>
      <c r="E49" s="380"/>
      <c r="F49" s="380"/>
      <c r="G49" s="380"/>
      <c r="H49" s="381"/>
    </row>
    <row r="50" spans="1:8">
      <c r="A50" s="368" t="s">
        <v>43</v>
      </c>
      <c r="B50" s="369"/>
      <c r="C50" s="380"/>
      <c r="D50" s="380"/>
      <c r="E50" s="380"/>
      <c r="F50" s="380"/>
      <c r="G50" s="380"/>
      <c r="H50" s="381"/>
    </row>
    <row r="51" spans="1:8" ht="15.75" thickBot="1">
      <c r="A51" s="382" t="s">
        <v>24</v>
      </c>
      <c r="B51" s="383"/>
      <c r="C51" s="384"/>
      <c r="D51" s="384"/>
      <c r="E51" s="384"/>
      <c r="F51" s="384"/>
      <c r="G51" s="384"/>
      <c r="H51" s="385"/>
    </row>
    <row r="52" spans="1:8" ht="39.75" customHeight="1" thickTop="1" thickBot="1">
      <c r="A52" s="376" t="s">
        <v>47</v>
      </c>
      <c r="B52" s="376"/>
      <c r="C52" s="386" t="s">
        <v>48</v>
      </c>
      <c r="D52" s="387"/>
      <c r="E52" s="387"/>
      <c r="F52" s="387"/>
      <c r="G52" s="387"/>
      <c r="H52" s="388"/>
    </row>
    <row r="53" spans="1:8" ht="15.75" thickTop="1">
      <c r="A53" s="12"/>
      <c r="B53" s="12"/>
      <c r="C53" s="12"/>
      <c r="D53" s="12"/>
      <c r="E53" s="12"/>
      <c r="F53" s="12"/>
      <c r="G53" s="12"/>
      <c r="H53" s="12"/>
    </row>
    <row r="54" spans="1:8" ht="47.25" customHeight="1">
      <c r="A54" s="398" t="s">
        <v>49</v>
      </c>
      <c r="B54" s="398"/>
      <c r="C54" s="398"/>
      <c r="D54" s="398"/>
      <c r="E54" s="398"/>
      <c r="F54" s="398"/>
      <c r="G54" s="398"/>
      <c r="H54" s="398"/>
    </row>
    <row r="55" spans="1:8" ht="73.5" customHeight="1">
      <c r="A55" s="398" t="s">
        <v>50</v>
      </c>
      <c r="B55" s="398"/>
      <c r="C55" s="398"/>
      <c r="D55" s="398"/>
      <c r="E55" s="398"/>
      <c r="F55" s="398"/>
      <c r="G55" s="398"/>
      <c r="H55" s="398"/>
    </row>
  </sheetData>
  <mergeCells count="69">
    <mergeCell ref="A54:H54"/>
    <mergeCell ref="A55:H55"/>
    <mergeCell ref="A50:B50"/>
    <mergeCell ref="C50:H50"/>
    <mergeCell ref="A51:B51"/>
    <mergeCell ref="C51:H51"/>
    <mergeCell ref="A52:B52"/>
    <mergeCell ref="C52:H52"/>
    <mergeCell ref="A46:B46"/>
    <mergeCell ref="C46:H46"/>
    <mergeCell ref="A47:B48"/>
    <mergeCell ref="C47:H48"/>
    <mergeCell ref="A49:B49"/>
    <mergeCell ref="C49:H49"/>
    <mergeCell ref="A43:B43"/>
    <mergeCell ref="C43:H43"/>
    <mergeCell ref="A44:B44"/>
    <mergeCell ref="C44:H44"/>
    <mergeCell ref="A45:B45"/>
    <mergeCell ref="C45:H45"/>
    <mergeCell ref="A39:B39"/>
    <mergeCell ref="C39:H39"/>
    <mergeCell ref="A40:B40"/>
    <mergeCell ref="C40:H40"/>
    <mergeCell ref="A41:B41"/>
    <mergeCell ref="C41:H41"/>
    <mergeCell ref="A36:B36"/>
    <mergeCell ref="C36:H36"/>
    <mergeCell ref="A37:B37"/>
    <mergeCell ref="C37:H37"/>
    <mergeCell ref="A38:B38"/>
    <mergeCell ref="C38:H38"/>
    <mergeCell ref="A35:B35"/>
    <mergeCell ref="C35:H35"/>
    <mergeCell ref="A20:A21"/>
    <mergeCell ref="A22:H22"/>
    <mergeCell ref="A23:A24"/>
    <mergeCell ref="A25:A26"/>
    <mergeCell ref="A27:H27"/>
    <mergeCell ref="A28:A29"/>
    <mergeCell ref="A30:A31"/>
    <mergeCell ref="A33:B33"/>
    <mergeCell ref="C33:H33"/>
    <mergeCell ref="A34:B34"/>
    <mergeCell ref="C34:H34"/>
    <mergeCell ref="A18:A19"/>
    <mergeCell ref="A12:B12"/>
    <mergeCell ref="C12:H12"/>
    <mergeCell ref="A13:B13"/>
    <mergeCell ref="C13:H13"/>
    <mergeCell ref="A14:B14"/>
    <mergeCell ref="C14:H14"/>
    <mergeCell ref="A15:H15"/>
    <mergeCell ref="A16:B17"/>
    <mergeCell ref="C16:C17"/>
    <mergeCell ref="D16:G16"/>
    <mergeCell ref="H16:H17"/>
    <mergeCell ref="A8:B8"/>
    <mergeCell ref="C8:H8"/>
    <mergeCell ref="A9:B9"/>
    <mergeCell ref="C9:H9"/>
    <mergeCell ref="A10:B11"/>
    <mergeCell ref="C10:H11"/>
    <mergeCell ref="A1:H2"/>
    <mergeCell ref="A4:H4"/>
    <mergeCell ref="A6:B6"/>
    <mergeCell ref="C6:H6"/>
    <mergeCell ref="A7:B7"/>
    <mergeCell ref="C7:H7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topLeftCell="A4" workbookViewId="0">
      <selection activeCell="C21" sqref="C21:D21"/>
    </sheetView>
  </sheetViews>
  <sheetFormatPr defaultRowHeight="15"/>
  <cols>
    <col min="2" max="2" width="30.5703125" customWidth="1"/>
    <col min="4" max="4" width="56" customWidth="1"/>
  </cols>
  <sheetData>
    <row r="1" spans="1:4" ht="69" customHeight="1">
      <c r="A1" s="403" t="s">
        <v>52</v>
      </c>
      <c r="B1" s="404"/>
      <c r="C1" s="404"/>
      <c r="D1" s="404"/>
    </row>
    <row r="2" spans="1:4" ht="15.75" thickBot="1">
      <c r="A2" s="7"/>
      <c r="B2" s="7"/>
      <c r="C2" s="7"/>
      <c r="D2" s="7"/>
    </row>
    <row r="3" spans="1:4" ht="67.5" customHeight="1" thickTop="1">
      <c r="A3" s="405" t="s">
        <v>13</v>
      </c>
      <c r="B3" s="406"/>
      <c r="C3" s="357" t="s">
        <v>51</v>
      </c>
      <c r="D3" s="359"/>
    </row>
    <row r="4" spans="1:4">
      <c r="A4" s="399" t="s">
        <v>53</v>
      </c>
      <c r="B4" s="400"/>
      <c r="C4" s="401">
        <v>7453019764</v>
      </c>
      <c r="D4" s="402"/>
    </row>
    <row r="5" spans="1:4">
      <c r="A5" s="399" t="s">
        <v>16</v>
      </c>
      <c r="B5" s="400"/>
      <c r="C5" s="401">
        <v>745301001</v>
      </c>
      <c r="D5" s="402"/>
    </row>
    <row r="6" spans="1:4" ht="15.75" thickBot="1">
      <c r="A6" s="399" t="s">
        <v>54</v>
      </c>
      <c r="B6" s="400"/>
      <c r="C6" s="407" t="s">
        <v>55</v>
      </c>
      <c r="D6" s="408"/>
    </row>
    <row r="7" spans="1:4" ht="33.75" customHeight="1" thickTop="1">
      <c r="A7" s="409" t="s">
        <v>19</v>
      </c>
      <c r="B7" s="410"/>
      <c r="C7" s="411" t="s">
        <v>451</v>
      </c>
      <c r="D7" s="412"/>
    </row>
    <row r="8" spans="1:4" ht="31.5" customHeight="1">
      <c r="A8" s="413" t="s">
        <v>20</v>
      </c>
      <c r="B8" s="414"/>
      <c r="C8" s="415" t="s">
        <v>21</v>
      </c>
      <c r="D8" s="416"/>
    </row>
    <row r="9" spans="1:4">
      <c r="A9" s="399" t="s">
        <v>56</v>
      </c>
      <c r="B9" s="400"/>
      <c r="C9" s="417" t="s">
        <v>23</v>
      </c>
      <c r="D9" s="418"/>
    </row>
    <row r="10" spans="1:4" ht="15.75" thickBot="1">
      <c r="A10" s="419" t="s">
        <v>24</v>
      </c>
      <c r="B10" s="420"/>
      <c r="C10" s="421" t="s">
        <v>57</v>
      </c>
      <c r="D10" s="422"/>
    </row>
    <row r="11" spans="1:4" ht="16.5" thickTop="1" thickBot="1">
      <c r="A11" s="423" t="s">
        <v>58</v>
      </c>
      <c r="B11" s="423"/>
      <c r="C11" s="423" t="s">
        <v>59</v>
      </c>
      <c r="D11" s="423"/>
    </row>
    <row r="12" spans="1:4" ht="16.5" thickTop="1" thickBot="1">
      <c r="A12" s="376" t="s">
        <v>60</v>
      </c>
      <c r="B12" s="376"/>
      <c r="C12" s="424" t="s">
        <v>453</v>
      </c>
      <c r="D12" s="372"/>
    </row>
    <row r="13" spans="1:4" ht="48" customHeight="1" thickTop="1" thickBot="1">
      <c r="A13" s="376"/>
      <c r="B13" s="376"/>
      <c r="C13" s="425"/>
      <c r="D13" s="426"/>
    </row>
    <row r="14" spans="1:4" ht="16.5" thickTop="1" thickBot="1">
      <c r="A14" s="7"/>
      <c r="B14" s="7"/>
      <c r="C14" s="7"/>
      <c r="D14" s="7"/>
    </row>
    <row r="15" spans="1:4" ht="54.75" customHeight="1" thickTop="1">
      <c r="A15" s="405" t="s">
        <v>13</v>
      </c>
      <c r="B15" s="406"/>
      <c r="C15" s="357" t="s">
        <v>51</v>
      </c>
      <c r="D15" s="359"/>
    </row>
    <row r="16" spans="1:4">
      <c r="A16" s="399" t="s">
        <v>53</v>
      </c>
      <c r="B16" s="400"/>
      <c r="C16" s="401">
        <v>7453019764</v>
      </c>
      <c r="D16" s="402"/>
    </row>
    <row r="17" spans="1:4">
      <c r="A17" s="399" t="s">
        <v>16</v>
      </c>
      <c r="B17" s="400"/>
      <c r="C17" s="401">
        <v>745301001</v>
      </c>
      <c r="D17" s="402"/>
    </row>
    <row r="18" spans="1:4" ht="15.75" thickBot="1">
      <c r="A18" s="399" t="s">
        <v>54</v>
      </c>
      <c r="B18" s="400"/>
      <c r="C18" s="407" t="s">
        <v>55</v>
      </c>
      <c r="D18" s="408"/>
    </row>
    <row r="19" spans="1:4" ht="15.75" thickTop="1">
      <c r="A19" s="427" t="s">
        <v>61</v>
      </c>
      <c r="B19" s="428"/>
      <c r="C19" s="429"/>
      <c r="D19" s="430"/>
    </row>
    <row r="20" spans="1:4">
      <c r="A20" s="413" t="s">
        <v>20</v>
      </c>
      <c r="B20" s="414"/>
      <c r="C20" s="417"/>
      <c r="D20" s="418"/>
    </row>
    <row r="21" spans="1:4">
      <c r="A21" s="399" t="s">
        <v>62</v>
      </c>
      <c r="B21" s="400"/>
      <c r="C21" s="417"/>
      <c r="D21" s="418"/>
    </row>
    <row r="22" spans="1:4" ht="15.75" thickBot="1">
      <c r="A22" s="399" t="s">
        <v>24</v>
      </c>
      <c r="B22" s="400"/>
      <c r="C22" s="417"/>
      <c r="D22" s="418"/>
    </row>
    <row r="23" spans="1:4" ht="16.5" thickTop="1" thickBot="1">
      <c r="A23" s="423" t="s">
        <v>58</v>
      </c>
      <c r="B23" s="423"/>
      <c r="C23" s="423" t="s">
        <v>59</v>
      </c>
      <c r="D23" s="423"/>
    </row>
    <row r="24" spans="1:4" ht="16.5" thickTop="1" thickBot="1">
      <c r="A24" s="376" t="s">
        <v>63</v>
      </c>
      <c r="B24" s="376"/>
      <c r="C24" s="424" t="s">
        <v>64</v>
      </c>
      <c r="D24" s="372"/>
    </row>
    <row r="25" spans="1:4" ht="19.5" customHeight="1" thickTop="1" thickBot="1">
      <c r="A25" s="376"/>
      <c r="B25" s="376"/>
      <c r="C25" s="425"/>
      <c r="D25" s="426"/>
    </row>
    <row r="26" spans="1:4" ht="15.75" thickTop="1">
      <c r="A26" s="7"/>
      <c r="B26" s="7"/>
      <c r="C26" s="7"/>
      <c r="D26" s="7"/>
    </row>
    <row r="27" spans="1:4" ht="30.75" customHeight="1">
      <c r="A27" s="431" t="s">
        <v>49</v>
      </c>
      <c r="B27" s="431"/>
      <c r="C27" s="431"/>
      <c r="D27" s="431"/>
    </row>
    <row r="28" spans="1:4" ht="65.25" customHeight="1">
      <c r="A28" s="431" t="s">
        <v>50</v>
      </c>
      <c r="B28" s="431"/>
      <c r="C28" s="431"/>
      <c r="D28" s="431"/>
    </row>
  </sheetData>
  <mergeCells count="43">
    <mergeCell ref="A28:D28"/>
    <mergeCell ref="A20:B20"/>
    <mergeCell ref="C20:D20"/>
    <mergeCell ref="A21:B21"/>
    <mergeCell ref="C21:D21"/>
    <mergeCell ref="A22:B22"/>
    <mergeCell ref="C22:D22"/>
    <mergeCell ref="A23:B23"/>
    <mergeCell ref="C23:D23"/>
    <mergeCell ref="A24:B25"/>
    <mergeCell ref="C24:D25"/>
    <mergeCell ref="A27:D27"/>
    <mergeCell ref="A17:B17"/>
    <mergeCell ref="C17:D17"/>
    <mergeCell ref="A18:B18"/>
    <mergeCell ref="C18:D18"/>
    <mergeCell ref="A19:B19"/>
    <mergeCell ref="C19:D19"/>
    <mergeCell ref="A12:B13"/>
    <mergeCell ref="C12:D13"/>
    <mergeCell ref="A15:B15"/>
    <mergeCell ref="C15:D15"/>
    <mergeCell ref="A16:B16"/>
    <mergeCell ref="C16:D16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A5:B5"/>
    <mergeCell ref="C5:D5"/>
    <mergeCell ref="A1:D1"/>
    <mergeCell ref="A3:B3"/>
    <mergeCell ref="C3:D3"/>
    <mergeCell ref="A4:B4"/>
    <mergeCell ref="C4:D4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5"/>
  <sheetViews>
    <sheetView topLeftCell="A10" workbookViewId="0">
      <selection activeCell="B13" sqref="B13"/>
    </sheetView>
  </sheetViews>
  <sheetFormatPr defaultRowHeight="15"/>
  <cols>
    <col min="1" max="1" width="48.5703125" customWidth="1"/>
    <col min="2" max="2" width="53.5703125" customWidth="1"/>
  </cols>
  <sheetData>
    <row r="1" spans="1:2" ht="63" customHeight="1" thickBot="1">
      <c r="A1" s="432" t="s">
        <v>65</v>
      </c>
      <c r="B1" s="432"/>
    </row>
    <row r="2" spans="1:2" ht="60.75" customHeight="1" thickTop="1">
      <c r="A2" s="13" t="s">
        <v>13</v>
      </c>
      <c r="B2" s="14" t="s">
        <v>51</v>
      </c>
    </row>
    <row r="3" spans="1:2">
      <c r="A3" s="15" t="s">
        <v>15</v>
      </c>
      <c r="B3" s="16">
        <v>7453019764</v>
      </c>
    </row>
    <row r="4" spans="1:2">
      <c r="A4" s="15" t="s">
        <v>16</v>
      </c>
      <c r="B4" s="16">
        <v>745301001</v>
      </c>
    </row>
    <row r="5" spans="1:2" ht="15.75" thickBot="1">
      <c r="A5" s="15" t="s">
        <v>54</v>
      </c>
      <c r="B5" s="16" t="s">
        <v>66</v>
      </c>
    </row>
    <row r="6" spans="1:2" ht="75.75" thickTop="1">
      <c r="A6" s="17" t="s">
        <v>67</v>
      </c>
      <c r="B6" s="18"/>
    </row>
    <row r="7" spans="1:2" ht="30">
      <c r="A7" s="19" t="s">
        <v>20</v>
      </c>
      <c r="B7" s="20"/>
    </row>
    <row r="8" spans="1:2">
      <c r="A8" s="21" t="s">
        <v>56</v>
      </c>
      <c r="B8" s="20"/>
    </row>
    <row r="9" spans="1:2" ht="15.75" thickBot="1">
      <c r="A9" s="22" t="s">
        <v>24</v>
      </c>
      <c r="B9" s="23"/>
    </row>
    <row r="10" spans="1:2" ht="16.5" thickTop="1" thickBot="1">
      <c r="A10" s="24" t="s">
        <v>58</v>
      </c>
      <c r="B10" s="24" t="s">
        <v>59</v>
      </c>
    </row>
    <row r="11" spans="1:2" ht="49.5" customHeight="1" thickTop="1" thickBot="1">
      <c r="A11" s="11" t="s">
        <v>68</v>
      </c>
      <c r="B11" s="25" t="s">
        <v>69</v>
      </c>
    </row>
    <row r="12" spans="1:2" ht="16.5" thickTop="1" thickBot="1">
      <c r="A12" s="7"/>
      <c r="B12" s="7"/>
    </row>
    <row r="13" spans="1:2" ht="60.75" customHeight="1" thickTop="1">
      <c r="A13" s="13" t="s">
        <v>13</v>
      </c>
      <c r="B13" s="14" t="s">
        <v>51</v>
      </c>
    </row>
    <row r="14" spans="1:2">
      <c r="A14" s="15" t="s">
        <v>15</v>
      </c>
      <c r="B14" s="26">
        <v>7453019764</v>
      </c>
    </row>
    <row r="15" spans="1:2">
      <c r="A15" s="15" t="s">
        <v>16</v>
      </c>
      <c r="B15" s="26">
        <v>745301001</v>
      </c>
    </row>
    <row r="16" spans="1:2" ht="15.75" thickBot="1">
      <c r="A16" s="15" t="s">
        <v>54</v>
      </c>
      <c r="B16" s="26" t="s">
        <v>66</v>
      </c>
    </row>
    <row r="17" spans="1:2" ht="60.75" thickTop="1">
      <c r="A17" s="17" t="s">
        <v>70</v>
      </c>
      <c r="B17" s="18"/>
    </row>
    <row r="18" spans="1:2" ht="30">
      <c r="A18" s="19" t="s">
        <v>20</v>
      </c>
      <c r="B18" s="20"/>
    </row>
    <row r="19" spans="1:2">
      <c r="A19" s="21" t="s">
        <v>56</v>
      </c>
      <c r="B19" s="20"/>
    </row>
    <row r="20" spans="1:2" ht="15.75" thickBot="1">
      <c r="A20" s="22" t="s">
        <v>24</v>
      </c>
      <c r="B20" s="23"/>
    </row>
    <row r="21" spans="1:2" ht="16.5" thickTop="1" thickBot="1">
      <c r="A21" s="24" t="s">
        <v>58</v>
      </c>
      <c r="B21" s="24" t="s">
        <v>59</v>
      </c>
    </row>
    <row r="22" spans="1:2" ht="31.5" thickTop="1" thickBot="1">
      <c r="A22" s="11" t="s">
        <v>71</v>
      </c>
      <c r="B22" s="27" t="s">
        <v>72</v>
      </c>
    </row>
    <row r="23" spans="1:2" ht="15.75" thickTop="1">
      <c r="A23" s="7"/>
      <c r="B23" s="7"/>
    </row>
    <row r="24" spans="1:2" ht="39" customHeight="1">
      <c r="A24" s="433" t="s">
        <v>49</v>
      </c>
      <c r="B24" s="433"/>
    </row>
    <row r="25" spans="1:2" ht="81" customHeight="1">
      <c r="A25" s="433" t="s">
        <v>50</v>
      </c>
      <c r="B25" s="433"/>
    </row>
  </sheetData>
  <mergeCells count="3">
    <mergeCell ref="A1:B1"/>
    <mergeCell ref="A24:B24"/>
    <mergeCell ref="A25:B25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0"/>
  <sheetViews>
    <sheetView topLeftCell="A4" workbookViewId="0">
      <selection activeCell="D59" sqref="D59"/>
    </sheetView>
  </sheetViews>
  <sheetFormatPr defaultRowHeight="15"/>
  <cols>
    <col min="1" max="1" width="4.28515625" customWidth="1"/>
    <col min="2" max="2" width="40.42578125" customWidth="1"/>
    <col min="3" max="3" width="13.7109375" customWidth="1"/>
    <col min="4" max="4" width="42.7109375" customWidth="1"/>
    <col min="5" max="5" width="0.140625" customWidth="1"/>
  </cols>
  <sheetData>
    <row r="1" spans="1:5" ht="36" customHeight="1">
      <c r="A1" s="28"/>
      <c r="B1" s="437" t="s">
        <v>73</v>
      </c>
      <c r="C1" s="438"/>
      <c r="D1" s="438"/>
    </row>
    <row r="2" spans="1:5" ht="15.75">
      <c r="A2" s="28"/>
      <c r="B2" s="29"/>
      <c r="C2" s="30"/>
      <c r="D2" s="9"/>
    </row>
    <row r="3" spans="1:5" ht="64.5" customHeight="1">
      <c r="A3" s="28"/>
      <c r="B3" s="31" t="s">
        <v>13</v>
      </c>
      <c r="C3" s="434" t="s">
        <v>186</v>
      </c>
      <c r="D3" s="435"/>
    </row>
    <row r="4" spans="1:5" ht="15.75">
      <c r="A4" s="28"/>
      <c r="B4" s="31" t="s">
        <v>15</v>
      </c>
      <c r="C4" s="439">
        <v>7453019764</v>
      </c>
      <c r="D4" s="440"/>
    </row>
    <row r="5" spans="1:5" ht="15.75">
      <c r="A5" s="28"/>
      <c r="B5" s="31" t="s">
        <v>16</v>
      </c>
      <c r="C5" s="439">
        <v>745301001</v>
      </c>
      <c r="D5" s="440"/>
    </row>
    <row r="6" spans="1:5" ht="15.75">
      <c r="A6" s="28"/>
      <c r="B6" s="31" t="s">
        <v>54</v>
      </c>
      <c r="C6" s="441" t="s">
        <v>66</v>
      </c>
      <c r="D6" s="442"/>
    </row>
    <row r="7" spans="1:5" ht="15.75">
      <c r="A7" s="28"/>
      <c r="B7" s="31" t="s">
        <v>74</v>
      </c>
      <c r="C7" s="434" t="s">
        <v>454</v>
      </c>
      <c r="D7" s="435"/>
    </row>
    <row r="8" spans="1:5" ht="47.25">
      <c r="A8" s="28"/>
      <c r="B8" s="32" t="s">
        <v>75</v>
      </c>
      <c r="C8" s="434" t="s">
        <v>76</v>
      </c>
      <c r="D8" s="435"/>
    </row>
    <row r="9" spans="1:5" ht="15.75">
      <c r="A9" s="28"/>
      <c r="B9" s="29"/>
      <c r="C9" s="30"/>
      <c r="D9" s="9"/>
    </row>
    <row r="10" spans="1:5" ht="15.75">
      <c r="A10" s="28"/>
      <c r="B10" s="29"/>
      <c r="C10" s="30"/>
      <c r="D10" s="9"/>
    </row>
    <row r="11" spans="1:5" ht="31.5">
      <c r="A11" s="33" t="s">
        <v>77</v>
      </c>
      <c r="B11" s="34" t="s">
        <v>78</v>
      </c>
      <c r="C11" s="35" t="s">
        <v>79</v>
      </c>
      <c r="D11" s="436" t="s">
        <v>59</v>
      </c>
      <c r="E11" s="436"/>
    </row>
    <row r="12" spans="1:5" ht="15.75">
      <c r="A12" s="33"/>
      <c r="B12" s="34"/>
      <c r="C12" s="35"/>
      <c r="D12" s="236"/>
    </row>
    <row r="13" spans="1:5" ht="31.5">
      <c r="A13" s="33" t="s">
        <v>80</v>
      </c>
      <c r="B13" s="36" t="s">
        <v>81</v>
      </c>
      <c r="C13" s="35" t="s">
        <v>82</v>
      </c>
      <c r="D13" s="511">
        <f>'Форма 5'!B12</f>
        <v>90.9</v>
      </c>
    </row>
    <row r="14" spans="1:5" ht="15.75">
      <c r="A14" s="37" t="s">
        <v>83</v>
      </c>
      <c r="B14" s="38" t="s">
        <v>84</v>
      </c>
      <c r="C14" s="39" t="s">
        <v>85</v>
      </c>
      <c r="D14" s="512">
        <f>'Расходы на топливо'!B8</f>
        <v>6912.0999999999995</v>
      </c>
    </row>
    <row r="15" spans="1:5" ht="15.75">
      <c r="A15" s="37" t="s">
        <v>86</v>
      </c>
      <c r="B15" s="38" t="s">
        <v>87</v>
      </c>
      <c r="C15" s="39" t="s">
        <v>85</v>
      </c>
      <c r="D15" s="162"/>
    </row>
    <row r="16" spans="1:5" ht="15.75">
      <c r="A16" s="37"/>
      <c r="B16" s="40" t="s">
        <v>88</v>
      </c>
      <c r="C16" s="41" t="s">
        <v>89</v>
      </c>
      <c r="D16" s="162"/>
    </row>
    <row r="17" spans="1:4" ht="15.75">
      <c r="A17" s="37"/>
      <c r="B17" s="40" t="s">
        <v>90</v>
      </c>
      <c r="C17" s="41" t="s">
        <v>91</v>
      </c>
      <c r="D17" s="162"/>
    </row>
    <row r="18" spans="1:4" ht="15.75">
      <c r="A18" s="37"/>
      <c r="B18" s="40" t="s">
        <v>92</v>
      </c>
      <c r="C18" s="443"/>
      <c r="D18" s="444"/>
    </row>
    <row r="19" spans="1:4" ht="18.75">
      <c r="A19" s="37" t="s">
        <v>93</v>
      </c>
      <c r="B19" s="38" t="s">
        <v>94</v>
      </c>
      <c r="C19" s="234" t="s">
        <v>85</v>
      </c>
      <c r="D19" s="513">
        <f>'Расходы на топливо'!B20</f>
        <v>6177.4</v>
      </c>
    </row>
    <row r="20" spans="1:4" ht="31.5">
      <c r="A20" s="37"/>
      <c r="B20" s="40" t="s">
        <v>95</v>
      </c>
      <c r="C20" s="235" t="s">
        <v>96</v>
      </c>
      <c r="D20" s="514">
        <f>'Расходы на топливо'!B21</f>
        <v>4.2058</v>
      </c>
    </row>
    <row r="21" spans="1:4" ht="15.75">
      <c r="A21" s="37"/>
      <c r="B21" s="40" t="s">
        <v>90</v>
      </c>
      <c r="C21" s="235" t="s">
        <v>97</v>
      </c>
      <c r="D21" s="515">
        <f>'Расходы на топливо'!B22</f>
        <v>1468.7829999999999</v>
      </c>
    </row>
    <row r="22" spans="1:4" ht="15.75">
      <c r="A22" s="37"/>
      <c r="B22" s="40" t="s">
        <v>92</v>
      </c>
      <c r="C22" s="446" t="s">
        <v>441</v>
      </c>
      <c r="D22" s="447"/>
    </row>
    <row r="23" spans="1:4" ht="15.75">
      <c r="A23" s="37" t="s">
        <v>98</v>
      </c>
      <c r="B23" s="42" t="s">
        <v>99</v>
      </c>
      <c r="C23" s="39" t="s">
        <v>85</v>
      </c>
      <c r="D23" s="162"/>
    </row>
    <row r="24" spans="1:4" ht="15.75">
      <c r="A24" s="37"/>
      <c r="B24" s="43" t="s">
        <v>100</v>
      </c>
      <c r="C24" s="41" t="s">
        <v>96</v>
      </c>
      <c r="D24" s="162"/>
    </row>
    <row r="25" spans="1:4" ht="15.75">
      <c r="A25" s="37"/>
      <c r="B25" s="43" t="s">
        <v>101</v>
      </c>
      <c r="C25" s="41" t="s">
        <v>97</v>
      </c>
      <c r="D25" s="162"/>
    </row>
    <row r="26" spans="1:4" ht="15.75">
      <c r="A26" s="37"/>
      <c r="B26" s="43" t="s">
        <v>92</v>
      </c>
      <c r="C26" s="443"/>
      <c r="D26" s="445"/>
    </row>
    <row r="27" spans="1:4" ht="15.75">
      <c r="A27" s="37" t="s">
        <v>102</v>
      </c>
      <c r="B27" s="42" t="s">
        <v>103</v>
      </c>
      <c r="C27" s="39" t="s">
        <v>85</v>
      </c>
      <c r="D27" s="162"/>
    </row>
    <row r="28" spans="1:4" ht="15.75">
      <c r="A28" s="37"/>
      <c r="B28" s="43" t="s">
        <v>100</v>
      </c>
      <c r="C28" s="41" t="s">
        <v>96</v>
      </c>
      <c r="D28" s="162"/>
    </row>
    <row r="29" spans="1:4" ht="15.75">
      <c r="A29" s="37"/>
      <c r="B29" s="43" t="s">
        <v>101</v>
      </c>
      <c r="C29" s="41" t="s">
        <v>97</v>
      </c>
      <c r="D29" s="162"/>
    </row>
    <row r="30" spans="1:4" ht="15.75">
      <c r="A30" s="37"/>
      <c r="B30" s="43" t="s">
        <v>92</v>
      </c>
      <c r="C30" s="443"/>
      <c r="D30" s="445"/>
    </row>
    <row r="31" spans="1:4" ht="15.75">
      <c r="A31" s="37" t="s">
        <v>104</v>
      </c>
      <c r="B31" s="38" t="s">
        <v>105</v>
      </c>
      <c r="C31" s="39" t="s">
        <v>85</v>
      </c>
      <c r="D31" s="162"/>
    </row>
    <row r="32" spans="1:4" ht="15.75">
      <c r="A32" s="37"/>
      <c r="B32" s="40" t="s">
        <v>88</v>
      </c>
      <c r="C32" s="41" t="s">
        <v>89</v>
      </c>
      <c r="D32" s="162"/>
    </row>
    <row r="33" spans="1:4" ht="15.75">
      <c r="A33" s="37"/>
      <c r="B33" s="40" t="s">
        <v>90</v>
      </c>
      <c r="C33" s="41" t="s">
        <v>91</v>
      </c>
      <c r="D33" s="162"/>
    </row>
    <row r="34" spans="1:4" ht="15.75">
      <c r="A34" s="37"/>
      <c r="B34" s="40" t="s">
        <v>92</v>
      </c>
      <c r="C34" s="443"/>
      <c r="D34" s="445"/>
    </row>
    <row r="35" spans="1:4" ht="15.75">
      <c r="A35" s="37" t="s">
        <v>106</v>
      </c>
      <c r="B35" s="38" t="s">
        <v>107</v>
      </c>
      <c r="C35" s="39" t="s">
        <v>85</v>
      </c>
      <c r="D35" s="162"/>
    </row>
    <row r="36" spans="1:4" ht="15.75">
      <c r="A36" s="37"/>
      <c r="B36" s="40" t="s">
        <v>88</v>
      </c>
      <c r="C36" s="41" t="s">
        <v>89</v>
      </c>
      <c r="D36" s="162"/>
    </row>
    <row r="37" spans="1:4" ht="15.75">
      <c r="A37" s="37"/>
      <c r="B37" s="40" t="s">
        <v>90</v>
      </c>
      <c r="C37" s="41" t="s">
        <v>91</v>
      </c>
      <c r="D37" s="162"/>
    </row>
    <row r="38" spans="1:4" ht="15.75">
      <c r="A38" s="37"/>
      <c r="B38" s="40" t="s">
        <v>92</v>
      </c>
      <c r="C38" s="443"/>
      <c r="D38" s="445"/>
    </row>
    <row r="39" spans="1:4" ht="15.75">
      <c r="A39" s="44" t="s">
        <v>108</v>
      </c>
      <c r="B39" s="38" t="s">
        <v>109</v>
      </c>
      <c r="C39" s="39" t="s">
        <v>85</v>
      </c>
      <c r="D39" s="162"/>
    </row>
    <row r="40" spans="1:4" ht="15.75">
      <c r="A40" s="37"/>
      <c r="B40" s="40" t="s">
        <v>88</v>
      </c>
      <c r="C40" s="41" t="s">
        <v>89</v>
      </c>
      <c r="D40" s="162"/>
    </row>
    <row r="41" spans="1:4" ht="15.75">
      <c r="A41" s="37"/>
      <c r="B41" s="40" t="s">
        <v>90</v>
      </c>
      <c r="C41" s="41" t="s">
        <v>91</v>
      </c>
      <c r="D41" s="162"/>
    </row>
    <row r="42" spans="1:4" ht="15.75">
      <c r="A42" s="37"/>
      <c r="B42" s="40" t="s">
        <v>92</v>
      </c>
      <c r="C42" s="443"/>
      <c r="D42" s="444"/>
    </row>
    <row r="43" spans="1:4" ht="63">
      <c r="A43" s="33" t="s">
        <v>110</v>
      </c>
      <c r="B43" s="36" t="s">
        <v>111</v>
      </c>
      <c r="C43" s="35" t="s">
        <v>82</v>
      </c>
      <c r="D43" s="324">
        <f>'Расходы на топливо'!B80</f>
        <v>734.7</v>
      </c>
    </row>
    <row r="44" spans="1:4" ht="15.75">
      <c r="A44" s="33"/>
      <c r="B44" s="45" t="s">
        <v>112</v>
      </c>
      <c r="C44" s="35" t="s">
        <v>113</v>
      </c>
      <c r="D44" s="511">
        <f>'Расходы на топливо'!B82</f>
        <v>4.582395</v>
      </c>
    </row>
    <row r="45" spans="1:4" ht="15.75">
      <c r="A45" s="33"/>
      <c r="B45" s="45" t="s">
        <v>114</v>
      </c>
      <c r="C45" s="35" t="s">
        <v>115</v>
      </c>
      <c r="D45" s="324">
        <f>'Расходы на топливо'!B83</f>
        <v>160.33099999999999</v>
      </c>
    </row>
    <row r="46" spans="1:4" ht="47.25">
      <c r="A46" s="33" t="s">
        <v>116</v>
      </c>
      <c r="B46" s="36" t="s">
        <v>117</v>
      </c>
      <c r="C46" s="161" t="s">
        <v>82</v>
      </c>
      <c r="D46" s="324">
        <f>'Форма 5'!B17</f>
        <v>0.9</v>
      </c>
    </row>
    <row r="47" spans="1:4" ht="47.25">
      <c r="A47" s="33" t="s">
        <v>118</v>
      </c>
      <c r="B47" s="36" t="s">
        <v>119</v>
      </c>
      <c r="C47" s="161" t="s">
        <v>82</v>
      </c>
      <c r="D47" s="324">
        <v>0</v>
      </c>
    </row>
    <row r="48" spans="1:4" ht="47.25">
      <c r="A48" s="33" t="s">
        <v>120</v>
      </c>
      <c r="B48" s="36" t="s">
        <v>121</v>
      </c>
      <c r="C48" s="35" t="s">
        <v>82</v>
      </c>
      <c r="D48" s="511">
        <f>'Форма 5'!B19</f>
        <v>1075.4000000000001</v>
      </c>
    </row>
    <row r="49" spans="1:4" ht="63">
      <c r="A49" s="33" t="s">
        <v>122</v>
      </c>
      <c r="B49" s="36" t="s">
        <v>123</v>
      </c>
      <c r="C49" s="35" t="s">
        <v>82</v>
      </c>
      <c r="D49" s="324">
        <f>'Форма 5'!B20</f>
        <v>319.2</v>
      </c>
    </row>
    <row r="50" spans="1:4" ht="31.5">
      <c r="A50" s="33" t="s">
        <v>124</v>
      </c>
      <c r="B50" s="36" t="s">
        <v>125</v>
      </c>
      <c r="C50" s="161" t="s">
        <v>82</v>
      </c>
      <c r="D50" s="160"/>
    </row>
    <row r="51" spans="1:4" ht="15.75">
      <c r="A51" s="33"/>
      <c r="B51" s="45" t="s">
        <v>126</v>
      </c>
      <c r="C51" s="35"/>
      <c r="D51" s="160"/>
    </row>
    <row r="52" spans="1:4" ht="31.5">
      <c r="A52" s="33"/>
      <c r="B52" s="45" t="s">
        <v>127</v>
      </c>
      <c r="C52" s="35" t="s">
        <v>82</v>
      </c>
      <c r="D52" s="160"/>
    </row>
    <row r="53" spans="1:4" ht="31.5">
      <c r="A53" s="33" t="s">
        <v>128</v>
      </c>
      <c r="B53" s="36" t="s">
        <v>129</v>
      </c>
      <c r="C53" s="161" t="s">
        <v>82</v>
      </c>
      <c r="D53" s="324">
        <f>'Форма 5'!B23</f>
        <v>9.6</v>
      </c>
    </row>
    <row r="54" spans="1:4" ht="15.75">
      <c r="A54" s="33"/>
      <c r="B54" s="45" t="s">
        <v>126</v>
      </c>
      <c r="C54" s="161"/>
      <c r="D54" s="160"/>
    </row>
    <row r="55" spans="1:4" ht="31.5">
      <c r="A55" s="33"/>
      <c r="B55" s="45" t="s">
        <v>127</v>
      </c>
      <c r="C55" s="161" t="s">
        <v>82</v>
      </c>
      <c r="D55" s="160"/>
    </row>
    <row r="56" spans="1:4" ht="47.25">
      <c r="A56" s="33" t="s">
        <v>130</v>
      </c>
      <c r="B56" s="36" t="s">
        <v>131</v>
      </c>
      <c r="C56" s="35" t="s">
        <v>82</v>
      </c>
      <c r="D56" s="160"/>
    </row>
    <row r="57" spans="1:4" ht="78.75">
      <c r="A57" s="33" t="s">
        <v>132</v>
      </c>
      <c r="B57" s="36" t="s">
        <v>133</v>
      </c>
      <c r="C57" s="35" t="s">
        <v>82</v>
      </c>
      <c r="D57" s="324">
        <f>'Форма 5'!B26</f>
        <v>95.4</v>
      </c>
    </row>
    <row r="58" spans="1:4" ht="47.25">
      <c r="A58" s="33" t="s">
        <v>134</v>
      </c>
      <c r="B58" s="36" t="s">
        <v>135</v>
      </c>
      <c r="C58" s="161" t="s">
        <v>82</v>
      </c>
      <c r="D58" s="160"/>
    </row>
    <row r="59" spans="1:4" ht="15.75">
      <c r="A59" s="33" t="s">
        <v>136</v>
      </c>
      <c r="B59" s="36" t="s">
        <v>137</v>
      </c>
      <c r="C59" s="161" t="s">
        <v>82</v>
      </c>
      <c r="D59" s="511">
        <f>D57+D53+D49+D48+D46+D43+D14+D13</f>
        <v>9238.1999999999989</v>
      </c>
    </row>
    <row r="60" spans="1:4" ht="15.75">
      <c r="A60" s="33" t="s">
        <v>138</v>
      </c>
      <c r="B60" s="32" t="s">
        <v>139</v>
      </c>
      <c r="C60" s="161" t="s">
        <v>82</v>
      </c>
      <c r="D60" s="160"/>
    </row>
    <row r="61" spans="1:4" ht="15.75">
      <c r="A61" s="33" t="s">
        <v>140</v>
      </c>
      <c r="B61" s="32" t="s">
        <v>141</v>
      </c>
      <c r="C61" s="35" t="s">
        <v>82</v>
      </c>
      <c r="D61" s="518"/>
    </row>
    <row r="62" spans="1:4" ht="15.75">
      <c r="A62" s="33"/>
      <c r="B62" s="32"/>
      <c r="C62" s="161"/>
      <c r="D62" s="160"/>
    </row>
    <row r="63" spans="1:4" ht="15.75">
      <c r="A63" s="33" t="s">
        <v>142</v>
      </c>
      <c r="B63" s="32" t="s">
        <v>143</v>
      </c>
      <c r="C63" s="161" t="s">
        <v>144</v>
      </c>
      <c r="D63" s="231">
        <v>7.74</v>
      </c>
    </row>
    <row r="64" spans="1:4" ht="15.75">
      <c r="A64" s="33" t="s">
        <v>145</v>
      </c>
      <c r="B64" s="32" t="s">
        <v>146</v>
      </c>
      <c r="C64" s="161" t="s">
        <v>144</v>
      </c>
      <c r="D64" s="231">
        <v>12.21</v>
      </c>
    </row>
    <row r="65" spans="1:4" ht="31.5">
      <c r="A65" s="33" t="s">
        <v>147</v>
      </c>
      <c r="B65" s="32" t="s">
        <v>148</v>
      </c>
      <c r="C65" s="35" t="s">
        <v>149</v>
      </c>
      <c r="D65" s="232">
        <v>12.135999999999999</v>
      </c>
    </row>
    <row r="66" spans="1:4" ht="15.75">
      <c r="A66" s="33" t="s">
        <v>150</v>
      </c>
      <c r="B66" s="32" t="s">
        <v>151</v>
      </c>
      <c r="C66" s="35" t="s">
        <v>149</v>
      </c>
      <c r="D66" s="232">
        <v>7.4219999999999994E-2</v>
      </c>
    </row>
    <row r="67" spans="1:4" ht="31.5">
      <c r="A67" s="33" t="s">
        <v>152</v>
      </c>
      <c r="B67" s="32" t="s">
        <v>153</v>
      </c>
      <c r="C67" s="161" t="s">
        <v>149</v>
      </c>
      <c r="D67" s="231">
        <v>12.135999999999999</v>
      </c>
    </row>
    <row r="68" spans="1:4" ht="15.75">
      <c r="A68" s="33"/>
      <c r="B68" s="45" t="s">
        <v>126</v>
      </c>
      <c r="C68" s="35"/>
      <c r="D68" s="160"/>
    </row>
    <row r="69" spans="1:4" ht="15.75">
      <c r="A69" s="33" t="s">
        <v>154</v>
      </c>
      <c r="B69" s="36" t="s">
        <v>155</v>
      </c>
      <c r="C69" s="35" t="s">
        <v>149</v>
      </c>
      <c r="D69" s="232">
        <v>6.4399999999999999E-2</v>
      </c>
    </row>
    <row r="70" spans="1:4" ht="15.75">
      <c r="A70" s="33" t="s">
        <v>156</v>
      </c>
      <c r="B70" s="36" t="s">
        <v>157</v>
      </c>
      <c r="C70" s="35" t="s">
        <v>149</v>
      </c>
      <c r="D70" s="232">
        <v>3.1231600000000002E-2</v>
      </c>
    </row>
    <row r="71" spans="1:4" ht="47.25">
      <c r="A71" s="33" t="s">
        <v>158</v>
      </c>
      <c r="B71" s="32" t="s">
        <v>159</v>
      </c>
      <c r="C71" s="161" t="s">
        <v>160</v>
      </c>
      <c r="D71" s="233">
        <v>0</v>
      </c>
    </row>
    <row r="72" spans="1:4" ht="47.25">
      <c r="A72" s="33" t="s">
        <v>161</v>
      </c>
      <c r="B72" s="32" t="s">
        <v>162</v>
      </c>
      <c r="C72" s="161" t="s">
        <v>163</v>
      </c>
      <c r="D72" s="231">
        <v>0</v>
      </c>
    </row>
    <row r="73" spans="1:4" ht="31.5">
      <c r="A73" s="33" t="s">
        <v>164</v>
      </c>
      <c r="B73" s="32" t="s">
        <v>165</v>
      </c>
      <c r="C73" s="161" t="s">
        <v>163</v>
      </c>
      <c r="D73" s="237">
        <v>2.5859999999999999</v>
      </c>
    </row>
    <row r="74" spans="1:4" ht="15.75">
      <c r="A74" s="33" t="s">
        <v>166</v>
      </c>
      <c r="B74" s="32" t="s">
        <v>167</v>
      </c>
      <c r="C74" s="161" t="s">
        <v>168</v>
      </c>
      <c r="D74" s="160"/>
    </row>
    <row r="75" spans="1:4" ht="31.5" customHeight="1">
      <c r="A75" s="33" t="s">
        <v>169</v>
      </c>
      <c r="B75" s="32" t="s">
        <v>170</v>
      </c>
      <c r="C75" s="35" t="s">
        <v>168</v>
      </c>
      <c r="D75" s="232" t="s">
        <v>171</v>
      </c>
    </row>
    <row r="76" spans="1:4" ht="15.75">
      <c r="A76" s="33" t="s">
        <v>172</v>
      </c>
      <c r="B76" s="32" t="s">
        <v>173</v>
      </c>
      <c r="C76" s="161" t="s">
        <v>168</v>
      </c>
      <c r="D76" s="231">
        <v>2</v>
      </c>
    </row>
    <row r="77" spans="1:4" ht="47.25">
      <c r="A77" s="33" t="s">
        <v>174</v>
      </c>
      <c r="B77" s="32" t="s">
        <v>175</v>
      </c>
      <c r="C77" s="161" t="s">
        <v>176</v>
      </c>
      <c r="D77" s="231">
        <v>3</v>
      </c>
    </row>
    <row r="78" spans="1:4" ht="47.25">
      <c r="A78" s="33" t="s">
        <v>177</v>
      </c>
      <c r="B78" s="32" t="s">
        <v>178</v>
      </c>
      <c r="C78" s="35" t="s">
        <v>179</v>
      </c>
      <c r="D78" s="232">
        <v>155.59359756097601</v>
      </c>
    </row>
    <row r="79" spans="1:4" ht="47.25">
      <c r="A79" s="33" t="s">
        <v>180</v>
      </c>
      <c r="B79" s="32" t="s">
        <v>181</v>
      </c>
      <c r="C79" s="35" t="s">
        <v>182</v>
      </c>
      <c r="D79" s="232">
        <v>1.36774884640738E-2</v>
      </c>
    </row>
    <row r="80" spans="1:4" ht="47.25">
      <c r="A80" s="33" t="s">
        <v>183</v>
      </c>
      <c r="B80" s="32" t="s">
        <v>184</v>
      </c>
      <c r="C80" s="35" t="s">
        <v>185</v>
      </c>
      <c r="D80" s="232">
        <v>1.40079103493738E-3</v>
      </c>
    </row>
  </sheetData>
  <mergeCells count="15">
    <mergeCell ref="C42:D42"/>
    <mergeCell ref="C30:D30"/>
    <mergeCell ref="C34:D34"/>
    <mergeCell ref="C38:D38"/>
    <mergeCell ref="C18:D18"/>
    <mergeCell ref="C22:D22"/>
    <mergeCell ref="C26:D26"/>
    <mergeCell ref="C7:D7"/>
    <mergeCell ref="C8:D8"/>
    <mergeCell ref="D11:E11"/>
    <mergeCell ref="B1:D1"/>
    <mergeCell ref="C3:D3"/>
    <mergeCell ref="C4:D4"/>
    <mergeCell ref="C5:D5"/>
    <mergeCell ref="C6:D6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4"/>
  <sheetViews>
    <sheetView workbookViewId="0">
      <selection activeCell="B27" sqref="B27:B28"/>
    </sheetView>
  </sheetViews>
  <sheetFormatPr defaultRowHeight="15"/>
  <cols>
    <col min="1" max="1" width="38.140625" customWidth="1"/>
    <col min="2" max="2" width="60.85546875" customWidth="1"/>
  </cols>
  <sheetData>
    <row r="1" spans="1:2" ht="59.25" customHeight="1">
      <c r="A1" s="403" t="s">
        <v>187</v>
      </c>
      <c r="B1" s="404"/>
    </row>
    <row r="2" spans="1:2" ht="15.75" thickBot="1">
      <c r="A2" s="7"/>
      <c r="B2" s="7"/>
    </row>
    <row r="3" spans="1:2" ht="60.75" customHeight="1">
      <c r="A3" s="47" t="s">
        <v>13</v>
      </c>
      <c r="B3" s="48" t="s">
        <v>51</v>
      </c>
    </row>
    <row r="4" spans="1:2">
      <c r="A4" s="49" t="s">
        <v>188</v>
      </c>
      <c r="B4" s="50">
        <v>7453019764</v>
      </c>
    </row>
    <row r="5" spans="1:2">
      <c r="A5" s="49" t="s">
        <v>16</v>
      </c>
      <c r="B5" s="50">
        <v>745301001</v>
      </c>
    </row>
    <row r="6" spans="1:2">
      <c r="A6" s="49" t="s">
        <v>54</v>
      </c>
      <c r="B6" s="50" t="s">
        <v>66</v>
      </c>
    </row>
    <row r="7" spans="1:2" ht="15.75" thickBot="1">
      <c r="A7" s="49" t="s">
        <v>189</v>
      </c>
      <c r="B7" s="51" t="s">
        <v>455</v>
      </c>
    </row>
    <row r="8" spans="1:2" ht="16.5" thickTop="1" thickBot="1">
      <c r="A8" s="52" t="s">
        <v>78</v>
      </c>
      <c r="B8" s="53" t="s">
        <v>59</v>
      </c>
    </row>
    <row r="9" spans="1:2" ht="46.5" thickTop="1" thickBot="1">
      <c r="A9" s="54" t="s">
        <v>190</v>
      </c>
      <c r="B9" s="164" t="s">
        <v>191</v>
      </c>
    </row>
    <row r="10" spans="1:2" ht="17.25" thickTop="1" thickBot="1">
      <c r="A10" s="54" t="s">
        <v>192</v>
      </c>
      <c r="B10" s="325">
        <v>79.400000000000006</v>
      </c>
    </row>
    <row r="11" spans="1:2" ht="60.75" thickTop="1">
      <c r="A11" s="55" t="s">
        <v>193</v>
      </c>
      <c r="B11" s="326"/>
    </row>
    <row r="12" spans="1:2" ht="30">
      <c r="A12" s="56" t="s">
        <v>194</v>
      </c>
      <c r="B12" s="163">
        <v>90.9</v>
      </c>
    </row>
    <row r="13" spans="1:2" ht="30">
      <c r="A13" s="56" t="s">
        <v>195</v>
      </c>
      <c r="B13" s="327">
        <v>6177.4</v>
      </c>
    </row>
    <row r="14" spans="1:2" ht="60">
      <c r="A14" s="56" t="s">
        <v>196</v>
      </c>
      <c r="B14" s="327">
        <v>734.7</v>
      </c>
    </row>
    <row r="15" spans="1:2" ht="30">
      <c r="A15" s="57" t="s">
        <v>197</v>
      </c>
      <c r="B15" s="163">
        <v>4.582395</v>
      </c>
    </row>
    <row r="16" spans="1:2" ht="15.75">
      <c r="A16" s="57" t="s">
        <v>198</v>
      </c>
      <c r="B16" s="163">
        <v>160.33099999999999</v>
      </c>
    </row>
    <row r="17" spans="1:2" ht="45">
      <c r="A17" s="56" t="s">
        <v>199</v>
      </c>
      <c r="B17" s="327">
        <v>0.9</v>
      </c>
    </row>
    <row r="18" spans="1:2" ht="45">
      <c r="A18" s="56" t="s">
        <v>200</v>
      </c>
      <c r="B18" s="163"/>
    </row>
    <row r="19" spans="1:2" ht="60">
      <c r="A19" s="56" t="s">
        <v>201</v>
      </c>
      <c r="B19" s="327">
        <v>1075.4000000000001</v>
      </c>
    </row>
    <row r="20" spans="1:2" ht="60">
      <c r="A20" s="56" t="s">
        <v>202</v>
      </c>
      <c r="B20" s="163">
        <v>319.2</v>
      </c>
    </row>
    <row r="21" spans="1:2" ht="30">
      <c r="A21" s="56" t="s">
        <v>203</v>
      </c>
      <c r="B21" s="163"/>
    </row>
    <row r="22" spans="1:2" ht="45">
      <c r="A22" s="58" t="s">
        <v>127</v>
      </c>
      <c r="B22" s="163"/>
    </row>
    <row r="23" spans="1:2" ht="45">
      <c r="A23" s="56" t="s">
        <v>204</v>
      </c>
      <c r="B23" s="327">
        <v>9.6</v>
      </c>
    </row>
    <row r="24" spans="1:2" ht="45">
      <c r="A24" s="58" t="s">
        <v>205</v>
      </c>
      <c r="B24" s="328"/>
    </row>
    <row r="25" spans="1:2" ht="45">
      <c r="A25" s="56" t="s">
        <v>206</v>
      </c>
      <c r="B25" s="327"/>
    </row>
    <row r="26" spans="1:2" ht="93" thickBot="1">
      <c r="A26" s="59" t="s">
        <v>207</v>
      </c>
      <c r="B26" s="327">
        <v>95.4</v>
      </c>
    </row>
    <row r="27" spans="1:2" ht="31.5" thickTop="1" thickBot="1">
      <c r="A27" s="60" t="s">
        <v>208</v>
      </c>
      <c r="B27" s="516"/>
    </row>
    <row r="28" spans="1:2" ht="30.75" thickTop="1">
      <c r="A28" s="55" t="s">
        <v>209</v>
      </c>
      <c r="B28" s="517"/>
    </row>
    <row r="29" spans="1:2" ht="105.75" thickBot="1">
      <c r="A29" s="59" t="s">
        <v>210</v>
      </c>
      <c r="B29" s="61" t="s">
        <v>211</v>
      </c>
    </row>
    <row r="30" spans="1:2" ht="30.75" thickTop="1">
      <c r="A30" s="55" t="s">
        <v>212</v>
      </c>
      <c r="B30" s="62"/>
    </row>
    <row r="31" spans="1:2" ht="30.75" thickBot="1">
      <c r="A31" s="59" t="s">
        <v>213</v>
      </c>
      <c r="B31" s="61"/>
    </row>
    <row r="32" spans="1:2" ht="61.5" thickTop="1" thickBot="1">
      <c r="A32" s="54" t="s">
        <v>214</v>
      </c>
      <c r="B32" s="63" t="s">
        <v>215</v>
      </c>
    </row>
    <row r="33" spans="1:2" ht="31.5" thickTop="1" thickBot="1">
      <c r="A33" s="54" t="s">
        <v>216</v>
      </c>
      <c r="B33" s="163">
        <v>7.74</v>
      </c>
    </row>
    <row r="34" spans="1:2" ht="17.25" thickTop="1" thickBot="1">
      <c r="A34" s="54" t="s">
        <v>217</v>
      </c>
      <c r="B34" s="163">
        <v>12.21</v>
      </c>
    </row>
    <row r="35" spans="1:2" ht="31.5" thickTop="1" thickBot="1">
      <c r="A35" s="54" t="s">
        <v>218</v>
      </c>
      <c r="B35" s="165">
        <v>12.135999999999999</v>
      </c>
    </row>
    <row r="36" spans="1:2" ht="31.5" thickTop="1" thickBot="1">
      <c r="A36" s="54" t="s">
        <v>219</v>
      </c>
      <c r="B36" s="166">
        <v>7.4219999999999994E-2</v>
      </c>
    </row>
    <row r="37" spans="1:2" ht="46.5" thickTop="1" thickBot="1">
      <c r="A37" s="60" t="s">
        <v>220</v>
      </c>
      <c r="B37" s="167">
        <v>12.135999999999999</v>
      </c>
    </row>
    <row r="38" spans="1:2" ht="16.5" thickBot="1">
      <c r="A38" s="64" t="s">
        <v>221</v>
      </c>
      <c r="B38" s="163">
        <v>6.4399999999999999E-2</v>
      </c>
    </row>
    <row r="39" spans="1:2" ht="30.75" thickBot="1">
      <c r="A39" s="65" t="s">
        <v>222</v>
      </c>
      <c r="B39" s="168">
        <v>3.1231600000000002E-2</v>
      </c>
    </row>
    <row r="40" spans="1:2" ht="46.5" thickTop="1" thickBot="1">
      <c r="A40" s="54" t="s">
        <v>223</v>
      </c>
      <c r="B40" s="169">
        <v>0</v>
      </c>
    </row>
    <row r="41" spans="1:2" ht="46.5" thickTop="1" thickBot="1">
      <c r="A41" s="54" t="s">
        <v>224</v>
      </c>
      <c r="B41" s="163">
        <v>0</v>
      </c>
    </row>
    <row r="42" spans="1:2" ht="31.5" thickTop="1" thickBot="1">
      <c r="A42" s="54" t="s">
        <v>225</v>
      </c>
      <c r="B42" s="238">
        <v>2.5859999999999999</v>
      </c>
    </row>
    <row r="43" spans="1:2" ht="31.5" thickTop="1" thickBot="1">
      <c r="A43" s="54" t="s">
        <v>226</v>
      </c>
      <c r="B43" s="163">
        <v>0</v>
      </c>
    </row>
    <row r="44" spans="1:2" ht="31.5" thickTop="1" thickBot="1">
      <c r="A44" s="54" t="s">
        <v>227</v>
      </c>
      <c r="B44" s="163" t="s">
        <v>171</v>
      </c>
    </row>
    <row r="45" spans="1:2" ht="17.25" thickTop="1" thickBot="1">
      <c r="A45" s="54" t="s">
        <v>228</v>
      </c>
      <c r="B45" s="163">
        <v>2</v>
      </c>
    </row>
    <row r="46" spans="1:2" ht="46.5" thickTop="1" thickBot="1">
      <c r="A46" s="54" t="s">
        <v>229</v>
      </c>
      <c r="B46" s="163">
        <v>3</v>
      </c>
    </row>
    <row r="47" spans="1:2" ht="61.5" thickTop="1" thickBot="1">
      <c r="A47" s="54" t="s">
        <v>230</v>
      </c>
      <c r="B47" s="163">
        <v>141.54026282999999</v>
      </c>
    </row>
    <row r="48" spans="1:2" ht="61.5" thickTop="1" thickBot="1">
      <c r="A48" s="54" t="s">
        <v>231</v>
      </c>
      <c r="B48" s="163">
        <v>1.3435000000000001E-2</v>
      </c>
    </row>
    <row r="49" spans="1:2" ht="61.5" thickTop="1" thickBot="1">
      <c r="A49" s="54" t="s">
        <v>232</v>
      </c>
      <c r="B49" s="163">
        <v>2.34629E-3</v>
      </c>
    </row>
    <row r="50" spans="1:2" ht="15.75" thickTop="1">
      <c r="A50" s="7"/>
      <c r="B50" s="7"/>
    </row>
    <row r="51" spans="1:2" ht="42.75" customHeight="1">
      <c r="A51" s="433" t="s">
        <v>233</v>
      </c>
      <c r="B51" s="433"/>
    </row>
    <row r="52" spans="1:2" ht="44.25" customHeight="1">
      <c r="A52" s="448" t="s">
        <v>234</v>
      </c>
      <c r="B52" s="448"/>
    </row>
    <row r="53" spans="1:2" ht="116.25" customHeight="1">
      <c r="A53" s="449" t="s">
        <v>235</v>
      </c>
      <c r="B53" s="449"/>
    </row>
    <row r="54" spans="1:2" ht="39.75" customHeight="1">
      <c r="A54" s="449" t="s">
        <v>236</v>
      </c>
      <c r="B54" s="449"/>
    </row>
  </sheetData>
  <mergeCells count="5">
    <mergeCell ref="A1:B1"/>
    <mergeCell ref="A51:B51"/>
    <mergeCell ref="A52:B52"/>
    <mergeCell ref="A53:B53"/>
    <mergeCell ref="A54:B54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F14" sqref="F14"/>
    </sheetView>
  </sheetViews>
  <sheetFormatPr defaultRowHeight="15"/>
  <cols>
    <col min="1" max="1" width="48" customWidth="1"/>
    <col min="2" max="2" width="32.28515625" customWidth="1"/>
    <col min="3" max="3" width="23.5703125" customWidth="1"/>
  </cols>
  <sheetData>
    <row r="1" spans="1:3" ht="18">
      <c r="A1" s="66" t="s">
        <v>241</v>
      </c>
    </row>
    <row r="4" spans="1:3" ht="18">
      <c r="A4" s="450" t="s">
        <v>456</v>
      </c>
      <c r="B4" s="450"/>
      <c r="C4" s="450"/>
    </row>
    <row r="7" spans="1:3" ht="25.5">
      <c r="A7" s="72" t="s">
        <v>237</v>
      </c>
      <c r="B7" s="73" t="s">
        <v>238</v>
      </c>
      <c r="C7" s="73" t="s">
        <v>239</v>
      </c>
    </row>
    <row r="8" spans="1:3">
      <c r="A8" s="170" t="s">
        <v>438</v>
      </c>
      <c r="B8" s="171">
        <v>51836.38</v>
      </c>
      <c r="C8" s="171">
        <v>61166.92</v>
      </c>
    </row>
    <row r="9" spans="1:3">
      <c r="A9" s="172" t="s">
        <v>439</v>
      </c>
      <c r="B9" s="171">
        <v>22287.47</v>
      </c>
      <c r="C9" s="171">
        <v>26299.22</v>
      </c>
    </row>
    <row r="10" spans="1:3">
      <c r="A10" s="172" t="s">
        <v>440</v>
      </c>
      <c r="B10" s="171">
        <v>5276.98</v>
      </c>
      <c r="C10" s="171">
        <v>6226.82</v>
      </c>
    </row>
    <row r="11" spans="1:3">
      <c r="A11" s="69"/>
      <c r="B11" s="67"/>
      <c r="C11" s="67"/>
    </row>
    <row r="12" spans="1:3">
      <c r="A12" s="70" t="s">
        <v>240</v>
      </c>
      <c r="B12" s="71">
        <f>SUM(B8:B11)</f>
        <v>79400.83</v>
      </c>
      <c r="C12" s="71">
        <f>SUM(C8:C11)</f>
        <v>93692.959999999992</v>
      </c>
    </row>
  </sheetData>
  <mergeCells count="1">
    <mergeCell ref="A4:C4"/>
  </mergeCells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H24" sqref="H24"/>
    </sheetView>
  </sheetViews>
  <sheetFormatPr defaultRowHeight="15"/>
  <cols>
    <col min="1" max="1" width="6.28515625" customWidth="1"/>
    <col min="2" max="2" width="21" customWidth="1"/>
    <col min="3" max="3" width="13.7109375" customWidth="1"/>
    <col min="4" max="4" width="11.7109375" customWidth="1"/>
    <col min="5" max="5" width="12.7109375" customWidth="1"/>
    <col min="6" max="6" width="11.85546875" customWidth="1"/>
    <col min="7" max="7" width="10.42578125" customWidth="1"/>
    <col min="8" max="8" width="11.85546875" customWidth="1"/>
  </cols>
  <sheetData>
    <row r="1" spans="1:8" ht="18">
      <c r="A1" s="66" t="s">
        <v>241</v>
      </c>
    </row>
    <row r="4" spans="1:8" ht="18">
      <c r="A4" s="450" t="s">
        <v>242</v>
      </c>
      <c r="B4" s="450"/>
      <c r="C4" s="450"/>
      <c r="D4" s="450"/>
      <c r="E4" s="450"/>
      <c r="F4" s="450"/>
      <c r="G4" s="349"/>
      <c r="H4" s="349"/>
    </row>
    <row r="6" spans="1:8">
      <c r="A6" s="74"/>
      <c r="B6" s="74" t="s">
        <v>243</v>
      </c>
      <c r="C6" s="74"/>
      <c r="D6" s="74"/>
      <c r="E6" s="74"/>
      <c r="F6" s="74"/>
      <c r="G6" s="74"/>
      <c r="H6" s="74"/>
    </row>
    <row r="7" spans="1:8" ht="24.75">
      <c r="A7" s="75" t="s">
        <v>244</v>
      </c>
      <c r="B7" s="76" t="s">
        <v>245</v>
      </c>
      <c r="C7" s="77" t="s">
        <v>480</v>
      </c>
      <c r="D7" s="76" t="s">
        <v>247</v>
      </c>
      <c r="E7" s="77" t="s">
        <v>248</v>
      </c>
      <c r="F7" s="78" t="s">
        <v>249</v>
      </c>
      <c r="G7" s="76" t="s">
        <v>250</v>
      </c>
      <c r="H7" s="79" t="s">
        <v>251</v>
      </c>
    </row>
    <row r="8" spans="1:8">
      <c r="A8" s="80">
        <v>1</v>
      </c>
      <c r="B8" s="173" t="s">
        <v>481</v>
      </c>
      <c r="C8" s="174">
        <v>42766</v>
      </c>
      <c r="D8" s="175">
        <v>20966</v>
      </c>
      <c r="E8" s="176">
        <v>3773.88</v>
      </c>
      <c r="F8" s="177">
        <v>24739.88</v>
      </c>
      <c r="G8" s="176">
        <v>1677.28</v>
      </c>
      <c r="H8" s="178">
        <v>12.5</v>
      </c>
    </row>
    <row r="9" spans="1:8">
      <c r="A9" s="80">
        <v>2</v>
      </c>
      <c r="B9" s="173" t="s">
        <v>482</v>
      </c>
      <c r="C9" s="174">
        <v>42794</v>
      </c>
      <c r="D9" s="175">
        <v>25662.38</v>
      </c>
      <c r="E9" s="176">
        <v>4619.2299999999996</v>
      </c>
      <c r="F9" s="177">
        <v>30281.61</v>
      </c>
      <c r="G9" s="176">
        <v>1677.28</v>
      </c>
      <c r="H9" s="178">
        <v>15.3</v>
      </c>
    </row>
    <row r="10" spans="1:8">
      <c r="A10" s="80">
        <v>3</v>
      </c>
      <c r="B10" s="173" t="s">
        <v>483</v>
      </c>
      <c r="C10" s="174">
        <v>42825</v>
      </c>
      <c r="D10" s="175">
        <v>13753.7</v>
      </c>
      <c r="E10" s="176">
        <v>2475.67</v>
      </c>
      <c r="F10" s="177">
        <v>16229.37</v>
      </c>
      <c r="G10" s="176">
        <v>1677.28</v>
      </c>
      <c r="H10" s="178">
        <v>8.1999999999999993</v>
      </c>
    </row>
    <row r="11" spans="1:8">
      <c r="A11" s="80">
        <v>4</v>
      </c>
      <c r="B11" s="173" t="s">
        <v>484</v>
      </c>
      <c r="C11" s="174">
        <v>42855</v>
      </c>
      <c r="D11" s="175">
        <v>5870.48</v>
      </c>
      <c r="E11" s="176">
        <v>1056.69</v>
      </c>
      <c r="F11" s="177">
        <v>6927.17</v>
      </c>
      <c r="G11" s="176">
        <v>1677.28</v>
      </c>
      <c r="H11" s="178">
        <v>3.5</v>
      </c>
    </row>
    <row r="12" spans="1:8">
      <c r="A12" s="80">
        <v>5</v>
      </c>
      <c r="B12" s="173"/>
      <c r="C12" s="174"/>
      <c r="D12" s="175"/>
      <c r="E12" s="176"/>
      <c r="F12" s="177"/>
      <c r="G12" s="176"/>
      <c r="H12" s="178"/>
    </row>
    <row r="13" spans="1:8">
      <c r="A13" s="80">
        <v>6</v>
      </c>
      <c r="B13" s="173"/>
      <c r="C13" s="174"/>
      <c r="D13" s="175"/>
      <c r="E13" s="176"/>
      <c r="F13" s="177"/>
      <c r="G13" s="176"/>
      <c r="H13" s="178"/>
    </row>
    <row r="14" spans="1:8">
      <c r="A14" s="80">
        <v>7</v>
      </c>
      <c r="B14" s="173"/>
      <c r="C14" s="174"/>
      <c r="D14" s="175"/>
      <c r="E14" s="176"/>
      <c r="F14" s="177"/>
      <c r="G14" s="176"/>
      <c r="H14" s="178"/>
    </row>
    <row r="15" spans="1:8">
      <c r="A15" s="80">
        <v>8</v>
      </c>
      <c r="B15" s="173"/>
      <c r="C15" s="174"/>
      <c r="D15" s="175"/>
      <c r="E15" s="176"/>
      <c r="F15" s="177"/>
      <c r="G15" s="176"/>
      <c r="H15" s="178"/>
    </row>
    <row r="16" spans="1:8">
      <c r="A16" s="80">
        <v>9</v>
      </c>
      <c r="B16" s="173"/>
      <c r="C16" s="174"/>
      <c r="D16" s="175"/>
      <c r="E16" s="176"/>
      <c r="F16" s="177"/>
      <c r="G16" s="176"/>
      <c r="H16" s="178"/>
    </row>
    <row r="17" spans="1:8">
      <c r="A17" s="80">
        <v>10</v>
      </c>
      <c r="B17" s="173" t="s">
        <v>485</v>
      </c>
      <c r="C17" s="174">
        <v>43039</v>
      </c>
      <c r="D17" s="306">
        <v>5835.86</v>
      </c>
      <c r="E17" s="176">
        <v>1050.45</v>
      </c>
      <c r="F17" s="177">
        <v>6886.31</v>
      </c>
      <c r="G17" s="176">
        <v>1716.43</v>
      </c>
      <c r="H17" s="178">
        <v>3.4</v>
      </c>
    </row>
    <row r="18" spans="1:8">
      <c r="A18" s="81">
        <v>11</v>
      </c>
      <c r="B18" s="173" t="s">
        <v>486</v>
      </c>
      <c r="C18" s="305">
        <v>43120</v>
      </c>
      <c r="D18" s="80">
        <v>5457.23</v>
      </c>
      <c r="E18" s="242">
        <v>982.3</v>
      </c>
      <c r="F18" s="175">
        <v>6439.53</v>
      </c>
      <c r="G18" s="176">
        <v>1113.72</v>
      </c>
      <c r="H18" s="178">
        <v>4.9000000000000004</v>
      </c>
    </row>
    <row r="19" spans="1:8">
      <c r="A19" s="81">
        <v>12</v>
      </c>
      <c r="B19" s="173" t="s">
        <v>487</v>
      </c>
      <c r="C19" s="305">
        <v>43120</v>
      </c>
      <c r="D19" s="80">
        <v>13331.23</v>
      </c>
      <c r="E19" s="242">
        <v>2399.63</v>
      </c>
      <c r="F19" s="175">
        <v>15730.86</v>
      </c>
      <c r="G19" s="176">
        <v>1113.72</v>
      </c>
      <c r="H19" s="178">
        <v>11.97</v>
      </c>
    </row>
    <row r="20" spans="1:8">
      <c r="A20" s="82"/>
      <c r="B20" s="68" t="s">
        <v>252</v>
      </c>
      <c r="C20" s="68"/>
      <c r="D20" s="83">
        <f>SUM(D8:D19)</f>
        <v>90876.87999999999</v>
      </c>
      <c r="E20" s="83">
        <f>SUM(E8:E19)</f>
        <v>16357.850000000002</v>
      </c>
      <c r="F20" s="83">
        <f>SUM(F8:F19)</f>
        <v>107234.73</v>
      </c>
      <c r="G20" s="83"/>
      <c r="H20" s="83">
        <f>SUM(H8:H19)</f>
        <v>59.769999999999996</v>
      </c>
    </row>
  </sheetData>
  <mergeCells count="1">
    <mergeCell ref="A4:H4"/>
  </mergeCells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89"/>
  <sheetViews>
    <sheetView topLeftCell="A58" workbookViewId="0">
      <selection activeCell="B9" sqref="B9"/>
    </sheetView>
  </sheetViews>
  <sheetFormatPr defaultRowHeight="15"/>
  <cols>
    <col min="1" max="1" width="44" customWidth="1"/>
    <col min="2" max="2" width="54" customWidth="1"/>
  </cols>
  <sheetData>
    <row r="1" spans="1:2" ht="63.75" customHeight="1" thickBot="1">
      <c r="A1" s="403" t="s">
        <v>253</v>
      </c>
      <c r="B1" s="404"/>
    </row>
    <row r="2" spans="1:2" ht="60.75" thickTop="1">
      <c r="A2" s="84" t="s">
        <v>13</v>
      </c>
      <c r="B2" s="14" t="s">
        <v>294</v>
      </c>
    </row>
    <row r="3" spans="1:2">
      <c r="A3" s="85" t="s">
        <v>15</v>
      </c>
      <c r="B3" s="16">
        <v>7453019764</v>
      </c>
    </row>
    <row r="4" spans="1:2">
      <c r="A4" s="85" t="s">
        <v>16</v>
      </c>
      <c r="B4" s="16">
        <v>745301001</v>
      </c>
    </row>
    <row r="5" spans="1:2">
      <c r="A5" s="85" t="s">
        <v>54</v>
      </c>
      <c r="B5" s="16" t="s">
        <v>66</v>
      </c>
    </row>
    <row r="6" spans="1:2" ht="15.75" thickBot="1">
      <c r="A6" s="85" t="s">
        <v>189</v>
      </c>
      <c r="B6" s="189" t="s">
        <v>455</v>
      </c>
    </row>
    <row r="7" spans="1:2" ht="16.5" thickTop="1" thickBot="1">
      <c r="A7" s="52" t="s">
        <v>78</v>
      </c>
      <c r="B7" s="86" t="s">
        <v>59</v>
      </c>
    </row>
    <row r="8" spans="1:2" ht="16.5" thickTop="1">
      <c r="A8" s="87" t="s">
        <v>254</v>
      </c>
      <c r="B8" s="98">
        <f>B20+B80</f>
        <v>6912.0999999999995</v>
      </c>
    </row>
    <row r="9" spans="1:2" ht="15.75">
      <c r="A9" s="87" t="s">
        <v>87</v>
      </c>
      <c r="B9" s="88"/>
    </row>
    <row r="10" spans="1:2" ht="15.75">
      <c r="A10" s="89" t="s">
        <v>255</v>
      </c>
      <c r="B10" s="88"/>
    </row>
    <row r="11" spans="1:2" ht="15.75">
      <c r="A11" s="89" t="s">
        <v>256</v>
      </c>
      <c r="B11" s="88"/>
    </row>
    <row r="12" spans="1:2" ht="15.75">
      <c r="A12" s="89" t="s">
        <v>257</v>
      </c>
      <c r="B12" s="88"/>
    </row>
    <row r="13" spans="1:2" ht="15.75">
      <c r="A13" s="89" t="s">
        <v>92</v>
      </c>
      <c r="B13" s="88"/>
    </row>
    <row r="14" spans="1:2" ht="15.75">
      <c r="A14" s="87" t="s">
        <v>258</v>
      </c>
      <c r="B14" s="90"/>
    </row>
    <row r="15" spans="1:2" ht="15.75">
      <c r="A15" s="89" t="s">
        <v>259</v>
      </c>
      <c r="B15" s="91"/>
    </row>
    <row r="16" spans="1:2" ht="30">
      <c r="A16" s="89" t="s">
        <v>260</v>
      </c>
      <c r="B16" s="92"/>
    </row>
    <row r="17" spans="1:2" ht="15.75">
      <c r="A17" s="89" t="s">
        <v>261</v>
      </c>
      <c r="B17" s="88"/>
    </row>
    <row r="18" spans="1:2" ht="15.75">
      <c r="A18" s="89" t="s">
        <v>92</v>
      </c>
      <c r="B18" s="88"/>
    </row>
    <row r="19" spans="1:2" ht="16.5" thickBot="1">
      <c r="A19" s="93" t="s">
        <v>99</v>
      </c>
      <c r="B19" s="179"/>
    </row>
    <row r="20" spans="1:2" ht="30">
      <c r="A20" s="89" t="s">
        <v>262</v>
      </c>
      <c r="B20" s="329">
        <v>6177.4</v>
      </c>
    </row>
    <row r="21" spans="1:2" ht="15.75">
      <c r="A21" s="89" t="s">
        <v>263</v>
      </c>
      <c r="B21" s="330">
        <v>4.2058</v>
      </c>
    </row>
    <row r="22" spans="1:2" ht="15.75">
      <c r="A22" s="89" t="s">
        <v>261</v>
      </c>
      <c r="B22" s="331">
        <v>1468.7829999999999</v>
      </c>
    </row>
    <row r="23" spans="1:2" ht="16.5" thickBot="1">
      <c r="A23" s="89" t="s">
        <v>92</v>
      </c>
      <c r="B23" s="181" t="s">
        <v>441</v>
      </c>
    </row>
    <row r="24" spans="1:2">
      <c r="A24" s="93" t="s">
        <v>103</v>
      </c>
      <c r="B24" s="180"/>
    </row>
    <row r="25" spans="1:2" ht="30">
      <c r="A25" s="89" t="s">
        <v>264</v>
      </c>
      <c r="B25" s="94"/>
    </row>
    <row r="26" spans="1:2" ht="30">
      <c r="A26" s="89" t="s">
        <v>265</v>
      </c>
      <c r="B26" s="94"/>
    </row>
    <row r="27" spans="1:2">
      <c r="A27" s="89" t="s">
        <v>261</v>
      </c>
      <c r="B27" s="94"/>
    </row>
    <row r="28" spans="1:2">
      <c r="A28" s="89" t="s">
        <v>92</v>
      </c>
      <c r="B28" s="94"/>
    </row>
    <row r="29" spans="1:2">
      <c r="A29" s="87" t="s">
        <v>105</v>
      </c>
      <c r="B29" s="94"/>
    </row>
    <row r="30" spans="1:2">
      <c r="A30" s="89" t="s">
        <v>266</v>
      </c>
      <c r="B30" s="94"/>
    </row>
    <row r="31" spans="1:2" ht="30">
      <c r="A31" s="89" t="s">
        <v>265</v>
      </c>
      <c r="B31" s="94"/>
    </row>
    <row r="32" spans="1:2">
      <c r="A32" s="89" t="s">
        <v>267</v>
      </c>
      <c r="B32" s="94"/>
    </row>
    <row r="33" spans="1:2">
      <c r="A33" s="89" t="s">
        <v>92</v>
      </c>
      <c r="B33" s="94"/>
    </row>
    <row r="34" spans="1:2">
      <c r="A34" s="87" t="s">
        <v>107</v>
      </c>
      <c r="B34" s="94"/>
    </row>
    <row r="35" spans="1:2">
      <c r="A35" s="89" t="s">
        <v>268</v>
      </c>
      <c r="B35" s="94"/>
    </row>
    <row r="36" spans="1:2">
      <c r="A36" s="89" t="s">
        <v>269</v>
      </c>
      <c r="B36" s="94"/>
    </row>
    <row r="37" spans="1:2">
      <c r="A37" s="89" t="s">
        <v>270</v>
      </c>
      <c r="B37" s="94"/>
    </row>
    <row r="38" spans="1:2">
      <c r="A38" s="89" t="s">
        <v>92</v>
      </c>
      <c r="B38" s="94"/>
    </row>
    <row r="39" spans="1:2">
      <c r="A39" s="87" t="s">
        <v>271</v>
      </c>
      <c r="B39" s="94"/>
    </row>
    <row r="40" spans="1:2">
      <c r="A40" s="89" t="s">
        <v>272</v>
      </c>
      <c r="B40" s="94"/>
    </row>
    <row r="41" spans="1:2">
      <c r="A41" s="89" t="s">
        <v>269</v>
      </c>
      <c r="B41" s="94"/>
    </row>
    <row r="42" spans="1:2">
      <c r="A42" s="89" t="s">
        <v>270</v>
      </c>
      <c r="B42" s="94"/>
    </row>
    <row r="43" spans="1:2">
      <c r="A43" s="89" t="s">
        <v>92</v>
      </c>
      <c r="B43" s="94"/>
    </row>
    <row r="44" spans="1:2">
      <c r="A44" s="87" t="s">
        <v>273</v>
      </c>
      <c r="B44" s="94"/>
    </row>
    <row r="45" spans="1:2" ht="30">
      <c r="A45" s="89" t="s">
        <v>274</v>
      </c>
      <c r="B45" s="94"/>
    </row>
    <row r="46" spans="1:2">
      <c r="A46" s="89" t="s">
        <v>269</v>
      </c>
      <c r="B46" s="94"/>
    </row>
    <row r="47" spans="1:2">
      <c r="A47" s="89" t="s">
        <v>270</v>
      </c>
      <c r="B47" s="94"/>
    </row>
    <row r="48" spans="1:2">
      <c r="A48" s="89" t="s">
        <v>92</v>
      </c>
      <c r="B48" s="94"/>
    </row>
    <row r="49" spans="1:2">
      <c r="A49" s="87" t="s">
        <v>275</v>
      </c>
      <c r="B49" s="94"/>
    </row>
    <row r="50" spans="1:2">
      <c r="A50" s="89" t="s">
        <v>276</v>
      </c>
      <c r="B50" s="94"/>
    </row>
    <row r="51" spans="1:2">
      <c r="A51" s="89" t="s">
        <v>269</v>
      </c>
      <c r="B51" s="94"/>
    </row>
    <row r="52" spans="1:2">
      <c r="A52" s="89" t="s">
        <v>270</v>
      </c>
      <c r="B52" s="94"/>
    </row>
    <row r="53" spans="1:2">
      <c r="A53" s="89" t="s">
        <v>92</v>
      </c>
      <c r="B53" s="94"/>
    </row>
    <row r="54" spans="1:2">
      <c r="A54" s="87" t="s">
        <v>277</v>
      </c>
      <c r="B54" s="94"/>
    </row>
    <row r="55" spans="1:2">
      <c r="A55" s="89" t="s">
        <v>278</v>
      </c>
      <c r="B55" s="94"/>
    </row>
    <row r="56" spans="1:2">
      <c r="A56" s="89" t="s">
        <v>269</v>
      </c>
      <c r="B56" s="94"/>
    </row>
    <row r="57" spans="1:2">
      <c r="A57" s="89" t="s">
        <v>270</v>
      </c>
      <c r="B57" s="94"/>
    </row>
    <row r="58" spans="1:2">
      <c r="A58" s="89" t="s">
        <v>92</v>
      </c>
      <c r="B58" s="94"/>
    </row>
    <row r="59" spans="1:2">
      <c r="A59" s="87" t="s">
        <v>279</v>
      </c>
      <c r="B59" s="94"/>
    </row>
    <row r="60" spans="1:2">
      <c r="A60" s="89" t="s">
        <v>280</v>
      </c>
      <c r="B60" s="94"/>
    </row>
    <row r="61" spans="1:2">
      <c r="A61" s="89" t="s">
        <v>269</v>
      </c>
      <c r="B61" s="94"/>
    </row>
    <row r="62" spans="1:2">
      <c r="A62" s="89" t="s">
        <v>270</v>
      </c>
      <c r="B62" s="94"/>
    </row>
    <row r="63" spans="1:2">
      <c r="A63" s="89" t="s">
        <v>92</v>
      </c>
      <c r="B63" s="94"/>
    </row>
    <row r="64" spans="1:2">
      <c r="A64" s="87" t="s">
        <v>281</v>
      </c>
      <c r="B64" s="94"/>
    </row>
    <row r="65" spans="1:2">
      <c r="A65" s="89" t="s">
        <v>282</v>
      </c>
      <c r="B65" s="94"/>
    </row>
    <row r="66" spans="1:2">
      <c r="A66" s="89" t="s">
        <v>269</v>
      </c>
      <c r="B66" s="94"/>
    </row>
    <row r="67" spans="1:2">
      <c r="A67" s="89" t="s">
        <v>270</v>
      </c>
      <c r="B67" s="94"/>
    </row>
    <row r="68" spans="1:2">
      <c r="A68" s="89" t="s">
        <v>92</v>
      </c>
      <c r="B68" s="94"/>
    </row>
    <row r="69" spans="1:2">
      <c r="A69" s="87" t="s">
        <v>283</v>
      </c>
      <c r="B69" s="94"/>
    </row>
    <row r="70" spans="1:2">
      <c r="A70" s="89" t="s">
        <v>284</v>
      </c>
      <c r="B70" s="94"/>
    </row>
    <row r="71" spans="1:2">
      <c r="A71" s="89" t="s">
        <v>269</v>
      </c>
      <c r="B71" s="94"/>
    </row>
    <row r="72" spans="1:2">
      <c r="A72" s="89" t="s">
        <v>270</v>
      </c>
      <c r="B72" s="94"/>
    </row>
    <row r="73" spans="1:2">
      <c r="A73" s="89" t="s">
        <v>92</v>
      </c>
      <c r="B73" s="94"/>
    </row>
    <row r="74" spans="1:2">
      <c r="A74" s="87" t="s">
        <v>285</v>
      </c>
      <c r="B74" s="94"/>
    </row>
    <row r="75" spans="1:2" ht="30">
      <c r="A75" s="89" t="s">
        <v>286</v>
      </c>
      <c r="B75" s="94"/>
    </row>
    <row r="76" spans="1:2">
      <c r="A76" s="89" t="s">
        <v>269</v>
      </c>
      <c r="B76" s="94"/>
    </row>
    <row r="77" spans="1:2">
      <c r="A77" s="89" t="s">
        <v>270</v>
      </c>
      <c r="B77" s="94"/>
    </row>
    <row r="78" spans="1:2" ht="15.75" thickBot="1">
      <c r="A78" s="89" t="s">
        <v>92</v>
      </c>
      <c r="B78" s="183"/>
    </row>
    <row r="79" spans="1:2" ht="30">
      <c r="A79" s="182" t="s">
        <v>287</v>
      </c>
      <c r="B79" s="185"/>
    </row>
    <row r="80" spans="1:2" ht="30">
      <c r="A80" s="89" t="s">
        <v>288</v>
      </c>
      <c r="B80" s="332">
        <v>734.7</v>
      </c>
    </row>
    <row r="81" spans="1:2">
      <c r="A81" s="89" t="s">
        <v>92</v>
      </c>
      <c r="B81" s="186" t="s">
        <v>442</v>
      </c>
    </row>
    <row r="82" spans="1:2" ht="30">
      <c r="A82" s="89" t="s">
        <v>289</v>
      </c>
      <c r="B82" s="333">
        <v>4.582395</v>
      </c>
    </row>
    <row r="83" spans="1:2" ht="16.5" thickBot="1">
      <c r="A83" s="89" t="s">
        <v>290</v>
      </c>
      <c r="B83" s="334">
        <v>160.33099999999999</v>
      </c>
    </row>
    <row r="84" spans="1:2">
      <c r="A84" s="87" t="s">
        <v>291</v>
      </c>
      <c r="B84" s="184"/>
    </row>
    <row r="85" spans="1:2">
      <c r="A85" s="89" t="s">
        <v>292</v>
      </c>
      <c r="B85" s="94"/>
    </row>
    <row r="86" spans="1:2">
      <c r="A86" s="89" t="s">
        <v>269</v>
      </c>
      <c r="B86" s="94"/>
    </row>
    <row r="87" spans="1:2">
      <c r="A87" s="89" t="s">
        <v>270</v>
      </c>
      <c r="B87" s="94"/>
    </row>
    <row r="88" spans="1:2" ht="15.75" thickBot="1">
      <c r="A88" s="89" t="s">
        <v>92</v>
      </c>
      <c r="B88" s="95"/>
    </row>
    <row r="89" spans="1:2" ht="39.75" customHeight="1">
      <c r="A89" s="96" t="s">
        <v>293</v>
      </c>
      <c r="B89" s="97"/>
    </row>
  </sheetData>
  <mergeCells count="1">
    <mergeCell ref="A1:B1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Титульный лист</vt:lpstr>
      <vt:lpstr>Форма 1</vt:lpstr>
      <vt:lpstr>Форма 2</vt:lpstr>
      <vt:lpstr>Форма 3</vt:lpstr>
      <vt:lpstr>Форма 4</vt:lpstr>
      <vt:lpstr>Форма 5</vt:lpstr>
      <vt:lpstr>Расчет выручки</vt:lpstr>
      <vt:lpstr>Расходы на приобретаемое тепло</vt:lpstr>
      <vt:lpstr>Расходы на топливо</vt:lpstr>
      <vt:lpstr>Расчет эффектиности работы</vt:lpstr>
      <vt:lpstr>Расчет расходов на топливо</vt:lpstr>
      <vt:lpstr>Расчет зарплаты</vt:lpstr>
      <vt:lpstr>Расчет услуг пр. хр-ра</vt:lpstr>
      <vt:lpstr>Форма 7-1</vt:lpstr>
      <vt:lpstr>Форма 7-2</vt:lpstr>
      <vt:lpstr>Форма 7-3</vt:lpstr>
      <vt:lpstr>Форма 8</vt:lpstr>
      <vt:lpstr>Форма 9</vt:lpstr>
      <vt:lpstr>Форма 10</vt:lpstr>
    </vt:vector>
  </TitlesOfParts>
  <Company>Южно-Уральский государственный университет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Песков</dc:creator>
  <cp:lastModifiedBy>Песков</cp:lastModifiedBy>
  <cp:lastPrinted>2018-03-01T06:31:33Z</cp:lastPrinted>
  <dcterms:created xsi:type="dcterms:W3CDTF">2016-12-15T11:07:42Z</dcterms:created>
  <dcterms:modified xsi:type="dcterms:W3CDTF">2018-03-20T05:19:43Z</dcterms:modified>
</cp:coreProperties>
</file>